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9" activeTab="1"/>
  </bookViews>
  <sheets>
    <sheet name="合创11栋" sheetId="10" r:id="rId1"/>
    <sheet name="合创13栋" sheetId="12" r:id="rId2"/>
    <sheet name="合创12栋" sheetId="11" r:id="rId3"/>
    <sheet name="合创17AB18栋" sheetId="13" r:id="rId4"/>
  </sheets>
  <definedNames>
    <definedName name="\a" localSheetId="2">#REF!</definedName>
    <definedName name="\a" localSheetId="1">#REF!</definedName>
    <definedName name="\a" localSheetId="3">#REF!</definedName>
    <definedName name="\a">#REF!</definedName>
    <definedName name="\c" localSheetId="2">#REF!</definedName>
    <definedName name="\c" localSheetId="1">#REF!</definedName>
    <definedName name="\c" localSheetId="3">#REF!</definedName>
    <definedName name="\c">#REF!</definedName>
    <definedName name="\d" localSheetId="2">#REF!</definedName>
    <definedName name="\d" localSheetId="1">#REF!</definedName>
    <definedName name="\d" localSheetId="3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fd2_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fd2_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 localSheetId="2">EVALUATE+#REF!</definedName>
    <definedName name="_8_8" localSheetId="1">EVALUATE+#REF!</definedName>
    <definedName name="_8_8" localSheetId="3">EVALUATE+#REF!</definedName>
    <definedName name="_8_8">EVALUATE+#REF!</definedName>
    <definedName name="_9._Vertical_Transportation" localSheetId="2">#REF!</definedName>
    <definedName name="_9._Vertical_Transportation" localSheetId="1">#REF!</definedName>
    <definedName name="_9._Vertical_Transportation" localSheetId="3">#REF!</definedName>
    <definedName name="_9._Vertical_Transportation">#REF!</definedName>
    <definedName name="_9.60_0.45_37_0.022_2" localSheetId="2">#REF!</definedName>
    <definedName name="_9.60_0.45_37_0.022_2" localSheetId="1">#REF!</definedName>
    <definedName name="_9.60_0.45_37_0.022_2" localSheetId="3">#REF!</definedName>
    <definedName name="_9.60_0.45_37_0.022_2">#REF!</definedName>
    <definedName name="_9D_Medallion_Heights_Insurance_for_5_98___12_98" localSheetId="2">#REF!</definedName>
    <definedName name="_9D_Medallion_Heights_Insurance_for_5_98___12_98" localSheetId="1">#REF!</definedName>
    <definedName name="_9D_Medallion_Heights_Insurance_for_5_98___12_98" localSheetId="3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 localSheetId="2">{"Client Name or Project Name"}</definedName>
    <definedName name="aa" localSheetId="1">{"Client Name or Project Name"}</definedName>
    <definedName name="aa" localSheetId="3">{"Client Name or Project Name"}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 localSheetId="2">{"Client Name or Project Name"}</definedName>
    <definedName name="bb" localSheetId="1">{"Client Name or Project Name"}</definedName>
    <definedName name="bb" localSheetId="3">{"Client Name or Project Name"}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reak" localSheetId="2" hidden="1">{#N/A,#N/A,TRUE,"Cover Memo";"Ride Estimate",#N/A,TRUE,"Change Summary";"Ride Estimate",#N/A,TRUE,"Estimate Summary";"Ride Estimate",#N/A,TRUE,"Dept. Summary";"Ride Estimate",#N/A,TRUE,"DOW Detail"}</definedName>
    <definedName name="break" localSheetId="1" hidden="1">{#N/A,#N/A,TRUE,"Cover Memo";"Ride Estimate",#N/A,TRUE,"Change Summary";"Ride Estimate",#N/A,TRUE,"Estimate Summary";"Ride Estimate",#N/A,TRUE,"Dept. Summary";"Ride Estimate",#N/A,TRUE,"DOW Detail"}</definedName>
    <definedName name="break" localSheetId="3" hidden="1">{#N/A,#N/A,TRUE,"Cover Memo";"Ride Estimate",#N/A,TRUE,"Change Summary";"Ride Estimate",#N/A,TRUE,"Estimate Summary";"Ride Estimate",#N/A,TRUE,"Dept. Summary";"Ride Estimate",#N/A,TRUE,"DOW Detail"}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localSheetId="2" hidden="1">{"'现金流量表（全部投资）'!$B$4:$P$23"}</definedName>
    <definedName name="BV" localSheetId="1" hidden="1">{"'现金流量表（全部投资）'!$B$4:$P$23"}</definedName>
    <definedName name="BV" localSheetId="3" hidden="1">{"'现金流量表（全部投资）'!$B$4:$P$23"}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localSheetId="2" hidden="1">{"'现金流量表（全部投资）'!$B$4:$P$23"}</definedName>
    <definedName name="cb" localSheetId="1" hidden="1">{"'现金流量表（全部投资）'!$B$4:$P$23"}</definedName>
    <definedName name="cb" localSheetId="3" hidden="1">{"'现金流量表（全部投资）'!$B$4:$P$23"}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ean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DF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f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" localSheetId="2" hidden="1">{#N/A,#N/A,TRUE,"Cover Memo";"Ride Estimate",#N/A,TRUE,"Change Summary";"Ride Estimate",#N/A,TRUE,"Estimate Summary";"Ride Estimate",#N/A,TRUE,"Dept. Summary";"Ride Estimate",#N/A,TRUE,"DOW Detail"}</definedName>
    <definedName name="FSE" localSheetId="1" hidden="1">{#N/A,#N/A,TRUE,"Cover Memo";"Ride Estimate",#N/A,TRUE,"Change Summary";"Ride Estimate",#N/A,TRUE,"Estimate Summary";"Ride Estimate",#N/A,TRUE,"Dept. Summary";"Ride Estimate",#N/A,TRUE,"DOW Detail"}</definedName>
    <definedName name="FSE" localSheetId="3" hidden="1">{#N/A,#N/A,TRUE,"Cover Memo";"Ride Estimate",#N/A,TRUE,"Change Summary";"Ride Estimate",#N/A,TRUE,"Estimate Summary";"Ride Estimate",#N/A,TRUE,"Dept. Summary";"Ride Estimate",#N/A,TRUE,"DOW Detail"}</definedName>
    <definedName name="FSE" hidden="1">{#N/A,#N/A,TRUE,"Cover Memo";"Ride Estimate",#N/A,TRUE,"Change Summary";"Ride Estimate",#N/A,TRUE,"Estimate Summary";"Ride Estimate",#N/A,TRUE,"Dept. Summary";"Ride Estimate",#N/A,TRUE,"DOW Detail"}</definedName>
    <definedName name="FSED" localSheetId="2" hidden="1">{#N/A,#N/A,TRUE,"Cover Memo";"Ride Estimate",#N/A,TRUE,"Change Summary";"Ride Estimate",#N/A,TRUE,"Estimate Summary";"Ride Estimate",#N/A,TRUE,"Dept. Summary";"Ride Estimate",#N/A,TRUE,"DOW Detail"}</definedName>
    <definedName name="FSED" localSheetId="1" hidden="1">{#N/A,#N/A,TRUE,"Cover Memo";"Ride Estimate",#N/A,TRUE,"Change Summary";"Ride Estimate",#N/A,TRUE,"Estimate Summary";"Ride Estimate",#N/A,TRUE,"Dept. Summary";"Ride Estimate",#N/A,TRUE,"DOW Detail"}</definedName>
    <definedName name="FSED" localSheetId="3" hidden="1">{#N/A,#N/A,TRUE,"Cover Memo";"Ride Estimate",#N/A,TRUE,"Change Summary";"Ride Estimate",#N/A,TRUE,"Estimate Summary";"Ride Estimate",#N/A,TRUE,"Dept. Summary";"Ride Estimate",#N/A,TRUE,"DOW Detail"}</definedName>
    <definedName name="FSED" hidden="1">{#N/A,#N/A,TRUE,"Cover Memo";"Ride Estimate",#N/A,TRUE,"Change Summary";"Ride Estimate",#N/A,TRUE,"Estimate Summary";"Ride Estimate",#N/A,TRUE,"Dept. Summary";"Ride Estimate",#N/A,TRUE,"DOW Detail"}</definedName>
    <definedName name="FSEQUENCE" hidden="1">-1</definedName>
    <definedName name="fsf">#REF!</definedName>
    <definedName name="FSFE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SFE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 localSheetId="2">EVALUATE+#REF!</definedName>
    <definedName name="GG" localSheetId="1">EVALUATE+#REF!</definedName>
    <definedName name="GG" localSheetId="3">EVALUATE+#REF!</definedName>
    <definedName name="GG">EVALUATE+#REF!</definedName>
    <definedName name="ggggg" localSheetId="2" hidden="1">{#N/A,#N/A,TRUE,"Cover Memo";"Ride Estimate",#N/A,TRUE,"Change Summary";"Ride Estimate",#N/A,TRUE,"Estimate Summary";"Ride Estimate",#N/A,TRUE,"Dept. Summary";"Ride Estimate",#N/A,TRUE,"DOW Detail"}</definedName>
    <definedName name="ggggg" localSheetId="1" hidden="1">{#N/A,#N/A,TRUE,"Cover Memo";"Ride Estimate",#N/A,TRUE,"Change Summary";"Ride Estimate",#N/A,TRUE,"Estimate Summary";"Ride Estimate",#N/A,TRUE,"Dept. Summary";"Ride Estimate",#N/A,TRUE,"DOW Detail"}</definedName>
    <definedName name="ggggg" localSheetId="3" hidden="1">{#N/A,#N/A,TRUE,"Cover Memo";"Ride Estimate",#N/A,TRUE,"Change Summary";"Ride Estimate",#N/A,TRUE,"Estimate Summary";"Ride Estimate",#N/A,TRUE,"Dept. Summary";"Ride Estimate",#N/A,TRUE,"DOW Detail"}</definedName>
    <definedName name="ggggg" hidden="1">{#N/A,#N/A,TRUE,"Cover Memo";"Ride Estimate",#N/A,TRUE,"Change Summary";"Ride Estimate",#N/A,TRUE,"Estimate Summary";"Ride Estimate",#N/A,TRUE,"Dept. Summary";"Ride Estimate",#N/A,TRUE,"DOW Detail"}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uestroom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WG_Out">#REF!</definedName>
    <definedName name="GWS">#REF!</definedName>
    <definedName name="H">#REF!</definedName>
    <definedName name="HA" localSheetId="2">EVALUATE+#REF!</definedName>
    <definedName name="HA" localSheetId="1">EVALUATE+#REF!</definedName>
    <definedName name="HA" localSheetId="3">EVALUATE+#REF!</definedName>
    <definedName name="HA">EVALUATE+#REF!</definedName>
    <definedName name="HA1_Insurance_for_5_98___12_98" localSheetId="2">#REF!</definedName>
    <definedName name="HA1_Insurance_for_5_98___12_98" localSheetId="1">#REF!</definedName>
    <definedName name="HA1_Insurance_for_5_98___12_98" localSheetId="3">#REF!</definedName>
    <definedName name="HA1_Insurance_for_5_98___12_98">#REF!</definedName>
    <definedName name="HA1_Licence_Fee_for_5_98___4_99" localSheetId="2">#REF!</definedName>
    <definedName name="HA1_Licence_Fee_for_5_98___4_99" localSheetId="1">#REF!</definedName>
    <definedName name="HA1_Licence_Fee_for_5_98___4_99" localSheetId="3">#REF!</definedName>
    <definedName name="HA1_Licence_Fee_for_5_98___4_99">#REF!</definedName>
    <definedName name="HA1_Warranty_Fee__Zung_Fu__for_5_98___4_2000" localSheetId="2">#REF!</definedName>
    <definedName name="HA1_Warranty_Fee__Zung_Fu__for_5_98___4_2000" localSheetId="1">#REF!</definedName>
    <definedName name="HA1_Warranty_Fee__Zung_Fu__for_5_98___4_2000" localSheetId="3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localSheetId="2" hidden="1">{"'现金流量表（全部投资）'!$B$4:$P$23"}</definedName>
    <definedName name="HTML_Control" localSheetId="1" hidden="1">{"'现金流量表（全部投资）'!$B$4:$P$23"}</definedName>
    <definedName name="HTML_Control" localSheetId="3" hidden="1">{"'现金流量表（全部投资）'!$B$4:$P$23"}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II" localSheetId="2" hidden="1">{#N/A,#N/A,TRUE,"Cover Memo";"Facility Estimate",#N/A,TRUE,"Change Summary";"Facility Estimate",#N/A,TRUE,"Estimate Summary";"Facility Estimate",#N/A,TRUE,"Dept. Summary";"Facility Estimate",#N/A,TRUE,"DOW Detail"}</definedName>
    <definedName name="III" localSheetId="1" hidden="1">{#N/A,#N/A,TRUE,"Cover Memo";"Facility Estimate",#N/A,TRUE,"Change Summary";"Facility Estimate",#N/A,TRUE,"Estimate Summary";"Facility Estimate",#N/A,TRUE,"Dept. Summary";"Facility Estimate",#N/A,TRUE,"DOW Detail"}</definedName>
    <definedName name="III" localSheetId="3" hidden="1">{#N/A,#N/A,TRUE,"Cover Memo";"Facility Estimate",#N/A,TRUE,"Change Summary";"Facility Estimate",#N/A,TRUE,"Estimate Summary";"Facility Estimate",#N/A,TRUE,"Dept. Summary";"Facility Estimate",#N/A,TRUE,"DOW Detail"}</definedName>
    <definedName name="III" hidden="1">{#N/A,#N/A,TRUE,"Cover Memo";"Facility Estimate",#N/A,TRUE,"Change Summary";"Facility Estimate",#N/A,TRUE,"Estimate Summary";"Facility Estimate",#N/A,TRUE,"Dept. Summary";"Facility Estimate",#N/A,TRUE,"DOW Detail"}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IV" localSheetId="2" hidden="1">{#N/A,#N/A,TRUE,"Cover Memo";"Ride Estimate",#N/A,TRUE,"Change Summary";"Ride Estimate",#N/A,TRUE,"Estimate Summary";"Ride Estimate",#N/A,TRUE,"Dept. Summary";"Ride Estimate",#N/A,TRUE,"DOW Detail"}</definedName>
    <definedName name="IV" localSheetId="1" hidden="1">{#N/A,#N/A,TRUE,"Cover Memo";"Ride Estimate",#N/A,TRUE,"Change Summary";"Ride Estimate",#N/A,TRUE,"Estimate Summary";"Ride Estimate",#N/A,TRUE,"Dept. Summary";"Ride Estimate",#N/A,TRUE,"DOW Detail"}</definedName>
    <definedName name="IV" localSheetId="3" hidden="1">{#N/A,#N/A,TRUE,"Cover Memo";"Ride Estimate",#N/A,TRUE,"Change Summary";"Ride Estimate",#N/A,TRUE,"Estimate Summary";"Ride Estimate",#N/A,TRUE,"Dept. Summary";"Ride Estimate",#N/A,TRUE,"DOW Detail"}</definedName>
    <definedName name="IV" hidden="1">{#N/A,#N/A,TRUE,"Cover Memo";"Ride Estimate",#N/A,TRUE,"Change Summary";"Ride Estimate",#N/A,TRUE,"Estimate Summary";"Ride Estimate",#N/A,TRUE,"Dept. Summary";"Ride Estimate",#N/A,TRUE,"DOW Detail"}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 localSheetId="2">EVALUATE+#REF!</definedName>
    <definedName name="OO" localSheetId="1">EVALUATE+#REF!</definedName>
    <definedName name="OO" localSheetId="3">EVALUATE+#REF!</definedName>
    <definedName name="OO">EVALUATE+#REF!</definedName>
    <definedName name="OPKNH" localSheetId="2">#REF!</definedName>
    <definedName name="OPKNH" localSheetId="1">#REF!</definedName>
    <definedName name="OPKNH" localSheetId="3">#REF!</definedName>
    <definedName name="OPKNH">#REF!</definedName>
    <definedName name="OS" localSheetId="2">#REF!</definedName>
    <definedName name="OS" localSheetId="1">#REF!</definedName>
    <definedName name="OS" localSheetId="3">#REF!</definedName>
    <definedName name="OS">#REF!</definedName>
    <definedName name="Other" localSheetId="2">#REF!</definedName>
    <definedName name="Other" localSheetId="1">#REF!</definedName>
    <definedName name="Other" localSheetId="3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 localSheetId="2">{"Client Name or Project Name"}</definedName>
    <definedName name="ProjectName" localSheetId="1">{"Client Name or Project Name"}</definedName>
    <definedName name="ProjectName" localSheetId="3">{"Client Name or Project Name"}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 localSheetId="2">#REF!+#REF!</definedName>
    <definedName name="Total_Debt" localSheetId="1">#REF!+#REF!</definedName>
    <definedName name="Total_Debt" localSheetId="3">#REF!+#REF!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rn.all." localSheetId="2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localSheetId="1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localSheetId="3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all.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Complete._.Sys.._.Estimate." localSheetId="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localSheetId="3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localSheetId="2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1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localSheetId="3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localSheetId="2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1" hidden="1">{#N/A,#N/A,TRUE,"Cover Memo";"Ride Estimate",#N/A,TRUE,"Change Summary";"Ride Estimate",#N/A,TRUE,"Estimate Summary";"Ride Estimate",#N/A,TRUE,"Dept. Summary";"Ride Estimate",#N/A,TRUE,"DOW Detail"}</definedName>
    <definedName name="wrn.Ride._.Estimate." localSheetId="3" hidden="1">{#N/A,#N/A,TRUE,"Cover Memo";"Ride Estimate",#N/A,TRUE,"Change Summary";"Ride Estimate",#N/A,TRUE,"Estimate Summary";"Ride Estimate",#N/A,TRUE,"Dept. Summary";"Ride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localSheetId="2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1" hidden="1">{#N/A,#N/A,TRUE,"Cover Memo";"Show Estimate",#N/A,TRUE,"Change Summary";"Show Estimate",#N/A,TRUE,"Estimate Summary";"Show Estimate",#N/A,TRUE,"Dept. Summary";"Show Estimate",#N/A,TRUE,"DOW Detail"}</definedName>
    <definedName name="wrn.Show._.Estimate." localSheetId="3" hidden="1">{#N/A,#N/A,TRUE,"Cover Memo";"Show Estimate",#N/A,TRUE,"Change Summary";"Show Estimate",#N/A,TRUE,"Estimate Summary";"Show Estimate",#N/A,TRUE,"Dept. Summary";"Show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>#REF!</definedName>
    <definedName name="x">#REF!</definedName>
    <definedName name="xxx" localSheetId="2" hidden="1">{#N/A,#N/A,TRUE,"Cover Memo";"Ride Estimate",#N/A,TRUE,"Change Summary";"Ride Estimate",#N/A,TRUE,"Estimate Summary";"Ride Estimate",#N/A,TRUE,"Dept. Summary";"Ride Estimate",#N/A,TRUE,"DOW Detail"}</definedName>
    <definedName name="xxx" localSheetId="1" hidden="1">{#N/A,#N/A,TRUE,"Cover Memo";"Ride Estimate",#N/A,TRUE,"Change Summary";"Ride Estimate",#N/A,TRUE,"Estimate Summary";"Ride Estimate",#N/A,TRUE,"Dept. Summary";"Ride Estimate",#N/A,TRUE,"DOW Detail"}</definedName>
    <definedName name="xxx" localSheetId="3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 localSheetId="2">#REF!</definedName>
    <definedName name="单价60">#REF!</definedName>
    <definedName name="单价61" localSheetId="2">#REF!</definedName>
    <definedName name="单价61">#REF!</definedName>
    <definedName name="单价62" localSheetId="2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 localSheetId="2">EVALUATE+#REF!</definedName>
    <definedName name="栏杆价格明细" localSheetId="1">EVALUATE+#REF!</definedName>
    <definedName name="栏杆价格明细" localSheetId="3">EVALUATE+#REF!</definedName>
    <definedName name="栏杆价格明细">EVALUATE+#REF!</definedName>
    <definedName name="累计折旧明细表" localSheetId="2">#REF!</definedName>
    <definedName name="累计折旧明细表" localSheetId="1">#REF!</definedName>
    <definedName name="累计折旧明细表" localSheetId="3">#REF!</definedName>
    <definedName name="累计折旧明细表">#REF!</definedName>
    <definedName name="利息总额" localSheetId="2">#REF!</definedName>
    <definedName name="利息总额" localSheetId="1">#REF!</definedName>
    <definedName name="利息总额" localSheetId="3">#REF!</definedName>
    <definedName name="利息总额">#REF!</definedName>
    <definedName name="路" localSheetId="2">#REF!</definedName>
    <definedName name="路" localSheetId="1">#REF!</definedName>
    <definedName name="路" localSheetId="3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 localSheetId="2">EVALUATE+#REF!</definedName>
    <definedName name="室内装修价格明细" localSheetId="1">EVALUATE+#REF!</definedName>
    <definedName name="室内装修价格明细" localSheetId="3">EVALUATE+#REF!</definedName>
    <definedName name="室内装修价格明细">EVALUATE+#REF!</definedName>
    <definedName name="数量" localSheetId="2">#REF!</definedName>
    <definedName name="数量" localSheetId="1">#REF!</definedName>
    <definedName name="数量" localSheetId="3">#REF!</definedName>
    <definedName name="数量">#REF!</definedName>
    <definedName name="水" localSheetId="2">#REF!</definedName>
    <definedName name="水" localSheetId="1">#REF!</definedName>
    <definedName name="水" localSheetId="3">#REF!</definedName>
    <definedName name="水">#REF!</definedName>
    <definedName name="水系" localSheetId="2">#REF!</definedName>
    <definedName name="水系" localSheetId="1">#REF!</definedName>
    <definedName name="水系" localSheetId="3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<sst xmlns="http://schemas.openxmlformats.org/spreadsheetml/2006/main" count="228" uniqueCount="45">
  <si>
    <t>附件2</t>
  </si>
  <si>
    <t>清远市新建商品住房销售价格备案表</t>
  </si>
  <si>
    <t>房地产开发企业名称：清远市合创泰富房地产开发有限公司</t>
  </si>
  <si>
    <t>项目(楼盘)名称：合创新城11#楼</t>
  </si>
  <si>
    <t>序号</t>
  </si>
  <si>
    <t>幢（栋）号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</si>
  <si>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</si>
  <si>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</si>
  <si>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</si>
  <si>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</si>
  <si>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</si>
  <si>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</si>
  <si>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</si>
  <si>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</si>
  <si>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</si>
  <si>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</si>
  <si>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</si>
  <si>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</si>
  <si>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</si>
  <si>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11号楼</t>
  </si>
  <si>
    <t>2.8m</t>
  </si>
  <si>
    <t>四房两厅两卫</t>
  </si>
  <si>
    <t>未售</t>
  </si>
  <si>
    <t>三房两厅两卫</t>
  </si>
  <si>
    <t>总面积/均价</t>
  </si>
  <si>
    <t>未销售住宅共7套，销售住宅总建筑面积：931.43㎡，套内面积：773.71㎡，分摊面积：157.72㎡，销售均价：6518.08元/㎡（建筑面积）、7846.79元/㎡（套内建筑面积）。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</si>
  <si>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</si>
  <si>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</si>
  <si>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</si>
  <si>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</si>
  <si>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</si>
  <si>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项目(楼盘)名称：合创新城13#楼</t>
  </si>
  <si>
    <t>13号楼</t>
  </si>
  <si>
    <r>
      <rPr>
        <sz val="11"/>
        <rFont val="宋体"/>
        <charset val="134"/>
      </rPr>
      <t>未销售住宅共4套，销售住宅总建筑面积：534.34㎡，套内面积：441.32㎡，分摊面积：93.02㎡，</t>
    </r>
    <r>
      <rPr>
        <sz val="11"/>
        <color rgb="FFFF0000"/>
        <rFont val="宋体"/>
        <charset val="134"/>
      </rPr>
      <t>销售均价：6689.12元/㎡（建筑面积）、8099.03元/㎡（套内建筑面积）。</t>
    </r>
  </si>
  <si>
    <t>项目(楼盘)名称：合创新城12#楼</t>
  </si>
  <si>
    <t xml:space="preserve">12号楼    </t>
  </si>
  <si>
    <t>四房两厅三卫</t>
  </si>
  <si>
    <t>未销售住宅共6套，销售住宅总建筑面积：994.5㎡，套内面积：816.75㎡，分摊面积：177.75㎡，销售均价：6013.5元/㎡（建筑面积）、7322.23元/㎡（套内建筑面积）。</t>
  </si>
  <si>
    <t>项目(楼盘)名称：合创新城17AB/18楼</t>
  </si>
  <si>
    <t xml:space="preserve">17号楼 A栋  </t>
  </si>
  <si>
    <t>四房二厅二卫</t>
  </si>
  <si>
    <t>三房二厅二卫</t>
  </si>
  <si>
    <t xml:space="preserve">17号楼 B栋  </t>
  </si>
  <si>
    <t xml:space="preserve">18号楼    </t>
  </si>
  <si>
    <t>未销售住宅共14套，销售住宅总建筑面积：2293.07㎡，套内面积：1884.84㎡，分摊面积：408.23㎡，销售均价：6527.23元/㎡（建筑面积）、7830.73元/㎡（套内建筑面积）。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</si>
</sst>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宋体  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0" borderId="0" applyFont="0" applyAlignment="0">
      <alignment vertical="center"/>
    </xf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50" applyNumberFormat="1" applyFont="1" applyFill="1" applyBorder="1" applyAlignment="1">
      <alignment horizontal="right" vertical="center" wrapText="1"/>
    </xf>
    <xf numFmtId="177" fontId="11" fillId="0" borderId="1" xfId="50" applyNumberFormat="1" applyFont="1" applyFill="1" applyBorder="1" applyAlignment="1">
      <alignment horizontal="right" vertical="center" wrapText="1"/>
    </xf>
    <xf numFmtId="177" fontId="12" fillId="0" borderId="1" xfId="5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15" fillId="0" borderId="0" xfId="5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177" fontId="9" fillId="0" borderId="1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19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9" fillId="0" borderId="1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50" applyNumberFormat="1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6" fillId="0" borderId="1" xfId="5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/>
    <xf numFmtId="0" fontId="9" fillId="0" borderId="3" xfId="1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P14" sqref="P14"/>
    </sheetView>
  </sheetViews>
  <sheetFormatPr defaultColWidth="9" defaultRowHeight="14.25"/>
  <cols>
    <col min="1" max="1" width="4.625" style="68" customWidth="1"/>
    <col min="2" max="2" width="7.5" style="68" customWidth="1"/>
    <col min="3" max="3" width="6" style="68" customWidth="1"/>
    <col min="4" max="4" width="5.625" style="68" customWidth="1"/>
    <col min="5" max="5" width="7.625" style="68" customWidth="1"/>
    <col min="6" max="6" width="11.375" style="68" customWidth="1"/>
    <col min="7" max="7" width="9" style="68"/>
    <col min="8" max="8" width="7.625" style="69" customWidth="1"/>
    <col min="9" max="9" width="9" style="69"/>
    <col min="10" max="10" width="9.125" style="68" customWidth="1"/>
    <col min="11" max="11" width="9.375" style="68" customWidth="1"/>
    <col min="12" max="12" width="12.25" style="68" customWidth="1"/>
    <col min="13" max="14" width="9" style="68"/>
    <col min="15" max="15" width="11.375" style="68" customWidth="1"/>
    <col min="16" max="16384" width="9" style="68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27"/>
      <c r="M1" s="4"/>
      <c r="N1" s="4"/>
      <c r="O1" s="4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8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9"/>
      <c r="I3" s="29" t="s">
        <v>3</v>
      </c>
      <c r="J3" s="29"/>
      <c r="K3" s="29"/>
      <c r="L3" s="30"/>
      <c r="M3" s="29"/>
      <c r="N3" s="29"/>
      <c r="O3" s="29"/>
    </row>
    <row r="4" ht="54" customHeight="1" spans="1:15">
      <c r="A4" s="3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40" t="s">
        <v>11</v>
      </c>
      <c r="I4" s="40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0" customHeight="1" spans="1:15">
      <c r="A5" s="12">
        <v>1</v>
      </c>
      <c r="B5" s="41" t="s">
        <v>19</v>
      </c>
      <c r="C5" s="14">
        <v>1701</v>
      </c>
      <c r="D5" s="70">
        <v>17</v>
      </c>
      <c r="E5" s="43" t="s">
        <v>20</v>
      </c>
      <c r="F5" s="43" t="s">
        <v>21</v>
      </c>
      <c r="G5" s="15">
        <v>138.13</v>
      </c>
      <c r="H5" s="44">
        <v>23.39</v>
      </c>
      <c r="I5" s="16">
        <v>114.74</v>
      </c>
      <c r="J5" s="17">
        <f>L5/G5</f>
        <v>5982.32462173315</v>
      </c>
      <c r="K5" s="17">
        <f>L5/I5</f>
        <v>7201.83458253443</v>
      </c>
      <c r="L5" s="72">
        <v>826338.5</v>
      </c>
      <c r="M5" s="12"/>
      <c r="N5" s="12" t="s">
        <v>22</v>
      </c>
      <c r="O5" s="12"/>
    </row>
    <row r="6" ht="30" customHeight="1" spans="1:15">
      <c r="A6" s="12">
        <v>2</v>
      </c>
      <c r="B6" s="41" t="s">
        <v>19</v>
      </c>
      <c r="C6" s="14">
        <v>1801</v>
      </c>
      <c r="D6" s="70">
        <v>18</v>
      </c>
      <c r="E6" s="43" t="s">
        <v>20</v>
      </c>
      <c r="F6" s="43" t="s">
        <v>21</v>
      </c>
      <c r="G6" s="15">
        <v>150.81</v>
      </c>
      <c r="H6" s="44">
        <v>25.54</v>
      </c>
      <c r="I6" s="16">
        <v>125.27</v>
      </c>
      <c r="J6" s="17">
        <f t="shared" ref="J6:J12" si="0">L6/G6</f>
        <v>5568.01670976726</v>
      </c>
      <c r="K6" s="17">
        <f t="shared" ref="K6:K8" si="1">L6/I6</f>
        <v>6703.22184082382</v>
      </c>
      <c r="L6" s="72">
        <v>839712.6</v>
      </c>
      <c r="M6" s="12"/>
      <c r="N6" s="12" t="s">
        <v>22</v>
      </c>
      <c r="O6" s="12"/>
    </row>
    <row r="7" ht="30" customHeight="1" spans="1:15">
      <c r="A7" s="12">
        <v>3</v>
      </c>
      <c r="B7" s="41" t="s">
        <v>19</v>
      </c>
      <c r="C7" s="14">
        <v>1803</v>
      </c>
      <c r="D7" s="70">
        <v>18</v>
      </c>
      <c r="E7" s="43" t="s">
        <v>20</v>
      </c>
      <c r="F7" s="43" t="s">
        <v>21</v>
      </c>
      <c r="G7" s="15">
        <v>140.27</v>
      </c>
      <c r="H7" s="44">
        <v>23.75</v>
      </c>
      <c r="I7" s="16">
        <v>116.52</v>
      </c>
      <c r="J7" s="17">
        <f t="shared" si="0"/>
        <v>5913.26406216582</v>
      </c>
      <c r="K7" s="17">
        <f t="shared" si="1"/>
        <v>7118.55089255063</v>
      </c>
      <c r="L7" s="72">
        <v>829453.55</v>
      </c>
      <c r="M7" s="12"/>
      <c r="N7" s="12" t="s">
        <v>22</v>
      </c>
      <c r="O7" s="12"/>
    </row>
    <row r="8" ht="30" customHeight="1" spans="1:15">
      <c r="A8" s="12">
        <v>4</v>
      </c>
      <c r="B8" s="41" t="s">
        <v>19</v>
      </c>
      <c r="C8" s="14">
        <v>203</v>
      </c>
      <c r="D8" s="70">
        <v>2</v>
      </c>
      <c r="E8" s="43" t="s">
        <v>20</v>
      </c>
      <c r="F8" s="43" t="s">
        <v>21</v>
      </c>
      <c r="G8" s="15">
        <v>140.27</v>
      </c>
      <c r="H8" s="44">
        <v>23.75</v>
      </c>
      <c r="I8" s="16">
        <v>116.52</v>
      </c>
      <c r="J8" s="17">
        <f t="shared" si="0"/>
        <v>5602.54829970771</v>
      </c>
      <c r="K8" s="17">
        <f t="shared" si="1"/>
        <v>6744.50266048747</v>
      </c>
      <c r="L8" s="72">
        <v>785869.45</v>
      </c>
      <c r="M8" s="12"/>
      <c r="N8" s="12" t="s">
        <v>22</v>
      </c>
      <c r="O8" s="12"/>
    </row>
    <row r="9" s="68" customFormat="1" ht="30" customHeight="1" spans="1:15">
      <c r="A9" s="12">
        <v>5</v>
      </c>
      <c r="B9" s="41" t="s">
        <v>19</v>
      </c>
      <c r="C9" s="14">
        <v>1703</v>
      </c>
      <c r="D9" s="71">
        <v>17</v>
      </c>
      <c r="E9" s="43" t="s">
        <v>20</v>
      </c>
      <c r="F9" s="43" t="s">
        <v>21</v>
      </c>
      <c r="G9" s="16">
        <v>140.27</v>
      </c>
      <c r="H9" s="72">
        <v>23.75</v>
      </c>
      <c r="I9" s="16">
        <v>116.52</v>
      </c>
      <c r="J9" s="17">
        <f t="shared" ref="J9" si="2">L9/G9</f>
        <v>6305.43451914165</v>
      </c>
      <c r="K9" s="17">
        <f t="shared" ref="K9" si="3">L9/I9</f>
        <v>7590.65653964985</v>
      </c>
      <c r="L9" s="72">
        <v>884463.3</v>
      </c>
      <c r="M9" s="12"/>
      <c r="N9" s="12" t="s">
        <v>22</v>
      </c>
      <c r="O9" s="42"/>
    </row>
    <row r="10" s="68" customFormat="1" ht="30" customHeight="1" spans="1:15">
      <c r="A10" s="12">
        <v>6</v>
      </c>
      <c r="B10" s="41" t="s">
        <v>19</v>
      </c>
      <c r="C10" s="73">
        <v>1102</v>
      </c>
      <c r="D10" s="70">
        <v>11</v>
      </c>
      <c r="E10" s="70" t="s">
        <v>20</v>
      </c>
      <c r="F10" s="71" t="s">
        <v>23</v>
      </c>
      <c r="G10" s="44">
        <v>110.84</v>
      </c>
      <c r="H10" s="44">
        <f t="shared" ref="H9:H11" si="4">G10-I10</f>
        <v>18.77</v>
      </c>
      <c r="I10" s="44">
        <v>92.07</v>
      </c>
      <c r="J10" s="17">
        <f t="shared" ref="J10" si="5">L10/G10</f>
        <v>8773.30656802598</v>
      </c>
      <c r="K10" s="17">
        <f t="shared" ref="K10" si="6">L10/I10</f>
        <v>10561.8909525361</v>
      </c>
      <c r="L10" s="72">
        <v>972433.3</v>
      </c>
      <c r="M10" s="12"/>
      <c r="N10" s="12" t="s">
        <v>22</v>
      </c>
      <c r="O10" s="48"/>
    </row>
    <row r="11" s="68" customFormat="1" ht="30" customHeight="1" spans="1:15">
      <c r="A11" s="12">
        <v>7</v>
      </c>
      <c r="B11" s="41" t="s">
        <v>19</v>
      </c>
      <c r="C11" s="73">
        <v>402</v>
      </c>
      <c r="D11" s="70">
        <v>4</v>
      </c>
      <c r="E11" s="70" t="s">
        <v>20</v>
      </c>
      <c r="F11" s="71" t="s">
        <v>23</v>
      </c>
      <c r="G11" s="44">
        <v>110.84</v>
      </c>
      <c r="H11" s="44">
        <f t="shared" si="4"/>
        <v>18.77</v>
      </c>
      <c r="I11" s="44">
        <v>92.07</v>
      </c>
      <c r="J11" s="17">
        <f t="shared" ref="J11" si="7">L11/G11</f>
        <v>8416.34518224468</v>
      </c>
      <c r="K11" s="17">
        <f t="shared" ref="K11:K12" si="8">L11/I11</f>
        <v>10132.1570544151</v>
      </c>
      <c r="L11" s="72">
        <v>932867.7</v>
      </c>
      <c r="M11" s="12"/>
      <c r="N11" s="12" t="s">
        <v>22</v>
      </c>
      <c r="O11" s="48"/>
    </row>
    <row r="12" ht="30" customHeight="1" spans="1:15">
      <c r="A12" s="45" t="s">
        <v>24</v>
      </c>
      <c r="B12" s="46"/>
      <c r="C12" s="46"/>
      <c r="D12" s="46"/>
      <c r="E12" s="46"/>
      <c r="F12" s="47"/>
      <c r="G12" s="17">
        <f>SUM(G5:G11)</f>
        <v>931.43</v>
      </c>
      <c r="H12" s="19">
        <f>SUM(H5:H11)</f>
        <v>157.72</v>
      </c>
      <c r="I12" s="19">
        <f>SUM(I5:I11)</f>
        <v>773.71</v>
      </c>
      <c r="J12" s="17">
        <f t="shared" si="0"/>
        <v>6518.08337717273</v>
      </c>
      <c r="K12" s="17">
        <f t="shared" si="8"/>
        <v>7846.78807305063</v>
      </c>
      <c r="L12" s="17">
        <f>SUM(L5:L11)</f>
        <v>6071138.4</v>
      </c>
      <c r="M12" s="12"/>
      <c r="N12" s="12"/>
      <c r="O12" s="12"/>
    </row>
    <row r="13" ht="37.5" customHeight="1" spans="1:15">
      <c r="A13" s="20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34"/>
      <c r="M13" s="21"/>
      <c r="N13" s="21"/>
      <c r="O13" s="21"/>
    </row>
    <row r="14" ht="87" customHeight="1" spans="1:15">
      <c r="A14" s="22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35"/>
      <c r="M14" s="23"/>
      <c r="N14" s="23"/>
      <c r="O14" s="23"/>
    </row>
    <row r="15" ht="37.5" customHeight="1" spans="1:15">
      <c r="A15" s="24" t="s">
        <v>27</v>
      </c>
      <c r="B15" s="25"/>
      <c r="C15" s="25"/>
      <c r="D15" s="25"/>
      <c r="E15" s="25"/>
      <c r="F15" s="25"/>
      <c r="G15" s="25"/>
      <c r="H15" s="26"/>
      <c r="I15" s="26"/>
      <c r="J15" s="36" t="s">
        <v>28</v>
      </c>
      <c r="K15" s="36"/>
      <c r="L15" s="37"/>
      <c r="M15" s="36"/>
      <c r="N15" s="38"/>
      <c r="O15" s="38"/>
    </row>
    <row r="16" ht="37.5" customHeight="1" spans="1:15">
      <c r="A16" s="24" t="s">
        <v>29</v>
      </c>
      <c r="B16" s="25"/>
      <c r="C16" s="25"/>
      <c r="D16" s="25"/>
      <c r="E16" s="25"/>
      <c r="F16" s="25"/>
      <c r="G16" s="25"/>
      <c r="H16" s="26"/>
      <c r="I16" s="26"/>
      <c r="J16" s="36" t="s">
        <v>30</v>
      </c>
      <c r="K16" s="36"/>
      <c r="L16" s="37"/>
      <c r="M16" s="38"/>
      <c r="N16" s="38"/>
      <c r="O16" s="38"/>
    </row>
  </sheetData>
  <mergeCells count="10">
    <mergeCell ref="A1:B1"/>
    <mergeCell ref="A2:O2"/>
    <mergeCell ref="I3:O3"/>
    <mergeCell ref="A12:F12"/>
    <mergeCell ref="A13:O13"/>
    <mergeCell ref="A14:O14"/>
    <mergeCell ref="A15:D15"/>
    <mergeCell ref="J15:M15"/>
    <mergeCell ref="A16:D16"/>
    <mergeCell ref="J16:L16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Q8" sqref="Q8"/>
    </sheetView>
  </sheetViews>
  <sheetFormatPr defaultColWidth="9" defaultRowHeight="13.5"/>
  <cols>
    <col min="1" max="1" width="4.625" style="1" customWidth="1"/>
    <col min="2" max="2" width="7.625" style="1" customWidth="1"/>
    <col min="3" max="5" width="6.625" style="1" customWidth="1"/>
    <col min="6" max="6" width="12.625" style="1" customWidth="1"/>
    <col min="7" max="7" width="9.25" style="1"/>
    <col min="8" max="8" width="7.625" style="2" customWidth="1"/>
    <col min="9" max="9" width="9" style="2"/>
    <col min="10" max="10" width="11.75" style="1" customWidth="1"/>
    <col min="11" max="11" width="9.375" style="1" customWidth="1"/>
    <col min="12" max="12" width="12.25" style="1" customWidth="1"/>
    <col min="13" max="13" width="9" style="1"/>
    <col min="14" max="14" width="9.5" style="1" customWidth="1"/>
    <col min="15" max="16384" width="9" style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27"/>
      <c r="M1" s="4"/>
      <c r="N1" s="4"/>
      <c r="O1" s="4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8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9"/>
      <c r="I3" s="29" t="s">
        <v>31</v>
      </c>
      <c r="J3" s="29"/>
      <c r="K3" s="29"/>
      <c r="L3" s="30"/>
      <c r="M3" s="29"/>
      <c r="N3" s="29"/>
      <c r="O3" s="29"/>
    </row>
    <row r="4" ht="63.95" customHeight="1" spans="1:15">
      <c r="A4" s="3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9.95" customHeight="1" spans="1:15">
      <c r="A5" s="49">
        <v>1</v>
      </c>
      <c r="B5" s="50" t="s">
        <v>32</v>
      </c>
      <c r="C5" s="51">
        <v>1801</v>
      </c>
      <c r="D5" s="52">
        <v>18</v>
      </c>
      <c r="E5" s="53" t="s">
        <v>20</v>
      </c>
      <c r="F5" s="53" t="s">
        <v>21</v>
      </c>
      <c r="G5" s="54">
        <v>140.72</v>
      </c>
      <c r="H5" s="55">
        <f t="shared" ref="H5" si="0">G5-I5</f>
        <v>24.5</v>
      </c>
      <c r="I5" s="64">
        <v>116.22</v>
      </c>
      <c r="J5" s="65">
        <v>5693.71091529278</v>
      </c>
      <c r="K5" s="61">
        <f>L5/I5</f>
        <v>6893.98554465669</v>
      </c>
      <c r="L5" s="64">
        <f>J5*G5</f>
        <v>801219</v>
      </c>
      <c r="M5" s="49"/>
      <c r="N5" s="49" t="s">
        <v>22</v>
      </c>
      <c r="O5" s="12"/>
    </row>
    <row r="6" ht="39.95" customHeight="1" spans="1:15">
      <c r="A6" s="49">
        <v>2</v>
      </c>
      <c r="B6" s="50" t="s">
        <v>32</v>
      </c>
      <c r="C6" s="51">
        <v>401</v>
      </c>
      <c r="D6" s="52">
        <v>4</v>
      </c>
      <c r="E6" s="53" t="s">
        <v>20</v>
      </c>
      <c r="F6" s="56" t="s">
        <v>21</v>
      </c>
      <c r="G6" s="54">
        <v>133.09</v>
      </c>
      <c r="H6" s="57">
        <v>23.17</v>
      </c>
      <c r="I6" s="57">
        <v>109.92</v>
      </c>
      <c r="J6" s="65">
        <v>7535.02892779322</v>
      </c>
      <c r="K6" s="61">
        <f t="shared" ref="K6:K7" si="1">L6/I6</f>
        <v>9123.33515283842</v>
      </c>
      <c r="L6" s="64">
        <f>J6*G6</f>
        <v>1002837</v>
      </c>
      <c r="M6" s="49"/>
      <c r="N6" s="49" t="s">
        <v>22</v>
      </c>
      <c r="O6" s="12"/>
    </row>
    <row r="7" ht="39.95" customHeight="1" spans="1:15">
      <c r="A7" s="49">
        <v>3</v>
      </c>
      <c r="B7" s="50" t="s">
        <v>32</v>
      </c>
      <c r="C7" s="51">
        <v>802</v>
      </c>
      <c r="D7" s="52">
        <v>8</v>
      </c>
      <c r="E7" s="53" t="s">
        <v>20</v>
      </c>
      <c r="F7" s="56" t="s">
        <v>23</v>
      </c>
      <c r="G7" s="54">
        <v>130.07</v>
      </c>
      <c r="H7" s="57">
        <v>22.64</v>
      </c>
      <c r="I7" s="57">
        <v>107.43</v>
      </c>
      <c r="J7" s="65">
        <v>7581.64834319982</v>
      </c>
      <c r="K7" s="61">
        <f t="shared" si="1"/>
        <v>9179.41915666015</v>
      </c>
      <c r="L7" s="64">
        <f>J7*G7</f>
        <v>986145.000000001</v>
      </c>
      <c r="M7" s="49"/>
      <c r="N7" s="49" t="s">
        <v>22</v>
      </c>
      <c r="O7" s="12"/>
    </row>
    <row r="8" s="1" customFormat="1" ht="39.95" customHeight="1" spans="1:15">
      <c r="A8" s="49">
        <v>4</v>
      </c>
      <c r="B8" s="50" t="s">
        <v>32</v>
      </c>
      <c r="C8" s="58">
        <v>203</v>
      </c>
      <c r="D8" s="52">
        <v>2</v>
      </c>
      <c r="E8" s="53" t="s">
        <v>20</v>
      </c>
      <c r="F8" s="56" t="s">
        <v>23</v>
      </c>
      <c r="G8" s="59">
        <v>130.46</v>
      </c>
      <c r="H8" s="57">
        <f>G8-I8</f>
        <v>22.71</v>
      </c>
      <c r="I8" s="57">
        <v>107.75</v>
      </c>
      <c r="J8" s="66">
        <v>6010</v>
      </c>
      <c r="K8" s="61">
        <f t="shared" ref="K8:K9" si="2">L8/I8</f>
        <v>7276.70162412993</v>
      </c>
      <c r="L8" s="64">
        <f>J8*G8</f>
        <v>784064.6</v>
      </c>
      <c r="M8" s="49"/>
      <c r="N8" s="49" t="s">
        <v>22</v>
      </c>
      <c r="O8" s="12"/>
    </row>
    <row r="9" ht="39.95" customHeight="1" spans="1:15">
      <c r="A9" s="49" t="s">
        <v>24</v>
      </c>
      <c r="B9" s="49"/>
      <c r="C9" s="49"/>
      <c r="D9" s="49"/>
      <c r="E9" s="49"/>
      <c r="F9" s="49"/>
      <c r="G9" s="60">
        <f>SUM(G5:G8)</f>
        <v>534.34</v>
      </c>
      <c r="H9" s="61">
        <f>SUM(H5:H8)</f>
        <v>93.02</v>
      </c>
      <c r="I9" s="61">
        <f>SUM(I5:I8)</f>
        <v>441.32</v>
      </c>
      <c r="J9" s="66">
        <f>L9/G9</f>
        <v>6689.1222816933</v>
      </c>
      <c r="K9" s="61">
        <f t="shared" si="2"/>
        <v>8099.03380766791</v>
      </c>
      <c r="L9" s="61">
        <f>SUM(L5:L8)</f>
        <v>3574265.6</v>
      </c>
      <c r="M9" s="49"/>
      <c r="N9" s="49"/>
      <c r="O9" s="12"/>
    </row>
    <row r="10" s="1" customFormat="1" ht="37.5" customHeight="1" spans="1:15">
      <c r="A10" s="62" t="s">
        <v>33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7"/>
      <c r="M10" s="63"/>
      <c r="N10" s="63"/>
      <c r="O10" s="63"/>
    </row>
    <row r="11" ht="87" customHeight="1" spans="1:15">
      <c r="A11" s="22" t="s">
        <v>26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35"/>
      <c r="M11" s="23"/>
      <c r="N11" s="23"/>
      <c r="O11" s="23"/>
    </row>
    <row r="12" ht="37.5" customHeight="1" spans="1:15">
      <c r="A12" s="24" t="s">
        <v>27</v>
      </c>
      <c r="B12" s="25"/>
      <c r="C12" s="25"/>
      <c r="D12" s="25"/>
      <c r="E12" s="25"/>
      <c r="F12" s="25"/>
      <c r="G12" s="25"/>
      <c r="H12" s="26"/>
      <c r="I12" s="26"/>
      <c r="K12" s="36" t="s">
        <v>28</v>
      </c>
      <c r="L12" s="36"/>
      <c r="M12" s="37"/>
      <c r="N12" s="36"/>
      <c r="O12" s="38"/>
    </row>
    <row r="13" ht="37.5" customHeight="1" spans="1:15">
      <c r="A13" s="24" t="s">
        <v>29</v>
      </c>
      <c r="B13" s="25"/>
      <c r="C13" s="25"/>
      <c r="D13" s="25"/>
      <c r="E13" s="25"/>
      <c r="F13" s="25"/>
      <c r="G13" s="25"/>
      <c r="H13" s="26"/>
      <c r="I13" s="26"/>
      <c r="K13" s="36" t="s">
        <v>30</v>
      </c>
      <c r="L13" s="36"/>
      <c r="M13" s="37"/>
      <c r="N13" s="38"/>
      <c r="O13" s="38"/>
    </row>
    <row r="14" ht="42" customHeight="1"/>
  </sheetData>
  <mergeCells count="10">
    <mergeCell ref="A1:B1"/>
    <mergeCell ref="A2:O2"/>
    <mergeCell ref="I3:O3"/>
    <mergeCell ref="A9:F9"/>
    <mergeCell ref="A10:O10"/>
    <mergeCell ref="A11:O11"/>
    <mergeCell ref="A12:D12"/>
    <mergeCell ref="K12:N12"/>
    <mergeCell ref="A13:D13"/>
    <mergeCell ref="K13:M13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C6" sqref="C6"/>
    </sheetView>
  </sheetViews>
  <sheetFormatPr defaultColWidth="9" defaultRowHeight="13.5"/>
  <cols>
    <col min="1" max="1" width="4.625" style="1" customWidth="1"/>
    <col min="2" max="2" width="7" style="1" customWidth="1"/>
    <col min="3" max="4" width="6.625" style="1" customWidth="1"/>
    <col min="5" max="5" width="7.625" style="1" customWidth="1"/>
    <col min="6" max="6" width="11.375" style="1" customWidth="1"/>
    <col min="7" max="7" width="9" style="1"/>
    <col min="8" max="8" width="7.625" style="2" customWidth="1"/>
    <col min="9" max="9" width="9" style="2"/>
    <col min="10" max="11" width="9" style="1"/>
    <col min="12" max="12" width="12.25" style="1" customWidth="1"/>
    <col min="13" max="14" width="9" style="1"/>
    <col min="15" max="15" width="7" style="1" customWidth="1"/>
    <col min="16" max="16384" width="9" style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27"/>
      <c r="M1" s="4"/>
      <c r="N1" s="4"/>
      <c r="O1" s="4"/>
    </row>
    <row r="2" ht="35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8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9"/>
      <c r="I3" s="29" t="s">
        <v>34</v>
      </c>
      <c r="J3" s="29"/>
      <c r="K3" s="29"/>
      <c r="L3" s="30"/>
      <c r="M3" s="29"/>
      <c r="N3" s="29"/>
      <c r="O3" s="29"/>
    </row>
    <row r="4" ht="48" spans="1:15">
      <c r="A4" s="3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40" t="s">
        <v>11</v>
      </c>
      <c r="I4" s="40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35.1" customHeight="1" spans="1:15">
      <c r="A5" s="12">
        <v>1</v>
      </c>
      <c r="B5" s="41" t="s">
        <v>35</v>
      </c>
      <c r="C5" s="14">
        <v>1801</v>
      </c>
      <c r="D5" s="42">
        <v>18</v>
      </c>
      <c r="E5" s="43" t="s">
        <v>20</v>
      </c>
      <c r="F5" s="43" t="s">
        <v>36</v>
      </c>
      <c r="G5" s="15">
        <v>176.12</v>
      </c>
      <c r="H5" s="44">
        <v>31.48</v>
      </c>
      <c r="I5" s="44">
        <v>144.64</v>
      </c>
      <c r="J5" s="17">
        <f>L5/G5</f>
        <v>5942.87247331365</v>
      </c>
      <c r="K5" s="17">
        <f>L5/I5</f>
        <v>7236.30185287611</v>
      </c>
      <c r="L5" s="44">
        <v>1046658.7</v>
      </c>
      <c r="M5" s="12"/>
      <c r="N5" s="12" t="s">
        <v>22</v>
      </c>
      <c r="O5" s="12"/>
    </row>
    <row r="6" ht="35.1" customHeight="1" spans="1:15">
      <c r="A6" s="12">
        <v>2</v>
      </c>
      <c r="B6" s="41" t="s">
        <v>35</v>
      </c>
      <c r="C6" s="14">
        <v>1802</v>
      </c>
      <c r="D6" s="43">
        <v>18</v>
      </c>
      <c r="E6" s="43" t="s">
        <v>20</v>
      </c>
      <c r="F6" s="43" t="s">
        <v>36</v>
      </c>
      <c r="G6" s="15">
        <v>163.93</v>
      </c>
      <c r="H6" s="44">
        <v>29.3</v>
      </c>
      <c r="I6" s="44">
        <v>134.63</v>
      </c>
      <c r="J6" s="17">
        <f t="shared" ref="J6:J11" si="0">L6/G6</f>
        <v>5978.96144695907</v>
      </c>
      <c r="K6" s="17">
        <f t="shared" ref="K6:K9" si="1">L6/I6</f>
        <v>7280.18383718339</v>
      </c>
      <c r="L6" s="44">
        <v>980131.15</v>
      </c>
      <c r="M6" s="12"/>
      <c r="N6" s="12" t="s">
        <v>22</v>
      </c>
      <c r="O6" s="12"/>
    </row>
    <row r="7" ht="35.1" customHeight="1" spans="1:15">
      <c r="A7" s="12">
        <v>3</v>
      </c>
      <c r="B7" s="41" t="s">
        <v>35</v>
      </c>
      <c r="C7" s="14">
        <v>201</v>
      </c>
      <c r="D7" s="42">
        <v>2</v>
      </c>
      <c r="E7" s="43" t="s">
        <v>20</v>
      </c>
      <c r="F7" s="43" t="s">
        <v>36</v>
      </c>
      <c r="G7" s="15">
        <v>165.67</v>
      </c>
      <c r="H7" s="44">
        <v>29.61</v>
      </c>
      <c r="I7" s="44">
        <v>136.06</v>
      </c>
      <c r="J7" s="17">
        <f t="shared" si="0"/>
        <v>5834.58954548198</v>
      </c>
      <c r="K7" s="17">
        <f t="shared" si="1"/>
        <v>7104.33962957519</v>
      </c>
      <c r="L7" s="44">
        <v>966616.45</v>
      </c>
      <c r="M7" s="12"/>
      <c r="N7" s="12" t="s">
        <v>22</v>
      </c>
      <c r="O7" s="12"/>
    </row>
    <row r="8" ht="35.1" customHeight="1" spans="1:15">
      <c r="A8" s="12">
        <v>4</v>
      </c>
      <c r="B8" s="41" t="s">
        <v>35</v>
      </c>
      <c r="C8" s="14">
        <v>301</v>
      </c>
      <c r="D8" s="43">
        <v>3</v>
      </c>
      <c r="E8" s="43" t="s">
        <v>20</v>
      </c>
      <c r="F8" s="43" t="s">
        <v>36</v>
      </c>
      <c r="G8" s="15">
        <v>165.67</v>
      </c>
      <c r="H8" s="44">
        <v>29.61</v>
      </c>
      <c r="I8" s="44">
        <v>136.06</v>
      </c>
      <c r="J8" s="17">
        <f t="shared" si="0"/>
        <v>5870.68690770809</v>
      </c>
      <c r="K8" s="17">
        <f t="shared" si="1"/>
        <v>7148.29266500073</v>
      </c>
      <c r="L8" s="44">
        <v>972596.7</v>
      </c>
      <c r="M8" s="12"/>
      <c r="N8" s="12" t="s">
        <v>22</v>
      </c>
      <c r="O8" s="12"/>
    </row>
    <row r="9" ht="35.1" customHeight="1" spans="1:15">
      <c r="A9" s="12">
        <v>5</v>
      </c>
      <c r="B9" s="41" t="s">
        <v>35</v>
      </c>
      <c r="C9" s="14">
        <v>302</v>
      </c>
      <c r="D9" s="42">
        <v>3</v>
      </c>
      <c r="E9" s="43" t="s">
        <v>20</v>
      </c>
      <c r="F9" s="43" t="s">
        <v>36</v>
      </c>
      <c r="G9" s="15">
        <v>157.44</v>
      </c>
      <c r="H9" s="44">
        <v>28.14</v>
      </c>
      <c r="I9" s="44">
        <v>129.3</v>
      </c>
      <c r="J9" s="17">
        <f t="shared" si="0"/>
        <v>5906.78067835366</v>
      </c>
      <c r="K9" s="17">
        <f t="shared" si="1"/>
        <v>7192.29350348028</v>
      </c>
      <c r="L9" s="44">
        <v>929963.55</v>
      </c>
      <c r="M9" s="12"/>
      <c r="N9" s="12" t="s">
        <v>22</v>
      </c>
      <c r="O9" s="12"/>
    </row>
    <row r="10" s="1" customFormat="1" ht="35.1" customHeight="1" spans="1:15">
      <c r="A10" s="12">
        <v>6</v>
      </c>
      <c r="B10" s="41" t="s">
        <v>35</v>
      </c>
      <c r="C10" s="14">
        <v>1701</v>
      </c>
      <c r="D10" s="42">
        <v>17</v>
      </c>
      <c r="E10" s="43" t="s">
        <v>20</v>
      </c>
      <c r="F10" s="43" t="s">
        <v>36</v>
      </c>
      <c r="G10" s="16">
        <v>165.67</v>
      </c>
      <c r="H10" s="44">
        <f t="shared" ref="H10" si="2">G10-I10</f>
        <v>29.61</v>
      </c>
      <c r="I10" s="44">
        <v>136.06</v>
      </c>
      <c r="J10" s="17">
        <f t="shared" si="0"/>
        <v>6545.9168829601</v>
      </c>
      <c r="K10" s="17">
        <f t="shared" ref="K10:K11" si="3">L10/I10</f>
        <v>7970.46927825959</v>
      </c>
      <c r="L10" s="16">
        <v>1084462.05</v>
      </c>
      <c r="M10" s="12"/>
      <c r="N10" s="12" t="s">
        <v>22</v>
      </c>
      <c r="O10" s="48"/>
    </row>
    <row r="11" ht="35.1" customHeight="1" spans="1:15">
      <c r="A11" s="45" t="s">
        <v>24</v>
      </c>
      <c r="B11" s="46"/>
      <c r="C11" s="46"/>
      <c r="D11" s="46"/>
      <c r="E11" s="46"/>
      <c r="F11" s="47"/>
      <c r="G11" s="17">
        <f>SUM(G5:G10)</f>
        <v>994.5</v>
      </c>
      <c r="H11" s="19">
        <f>SUM(H5:H10)</f>
        <v>177.75</v>
      </c>
      <c r="I11" s="19">
        <f>SUM(I5:I10)</f>
        <v>816.75</v>
      </c>
      <c r="J11" s="17">
        <f t="shared" si="0"/>
        <v>6013.50286576169</v>
      </c>
      <c r="K11" s="17">
        <f t="shared" si="3"/>
        <v>7322.22662993572</v>
      </c>
      <c r="L11" s="17">
        <f>SUM(L5:L10)</f>
        <v>5980428.6</v>
      </c>
      <c r="M11" s="12"/>
      <c r="N11" s="12"/>
      <c r="O11" s="12"/>
    </row>
    <row r="12" ht="36.75" customHeight="1" spans="1:15">
      <c r="A12" s="20" t="s">
        <v>37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4"/>
      <c r="M12" s="21"/>
      <c r="N12" s="21"/>
      <c r="O12" s="21"/>
    </row>
    <row r="13" ht="75" customHeight="1" spans="1:15">
      <c r="A13" s="22" t="s">
        <v>26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5"/>
      <c r="M13" s="23"/>
      <c r="N13" s="23"/>
      <c r="O13" s="23"/>
    </row>
    <row r="14" ht="36.75" customHeight="1" spans="1:15">
      <c r="A14" s="24" t="s">
        <v>27</v>
      </c>
      <c r="B14" s="25"/>
      <c r="C14" s="25"/>
      <c r="D14" s="25"/>
      <c r="E14" s="25"/>
      <c r="F14" s="25"/>
      <c r="G14" s="25"/>
      <c r="H14" s="26"/>
      <c r="I14" s="26"/>
      <c r="J14" s="36" t="s">
        <v>28</v>
      </c>
      <c r="K14" s="36"/>
      <c r="L14" s="37"/>
      <c r="M14" s="36"/>
      <c r="N14" s="38"/>
      <c r="O14" s="38"/>
    </row>
    <row r="15" ht="36.75" customHeight="1" spans="1:15">
      <c r="A15" s="24" t="s">
        <v>29</v>
      </c>
      <c r="B15" s="25"/>
      <c r="C15" s="25"/>
      <c r="D15" s="25"/>
      <c r="E15" s="25"/>
      <c r="F15" s="25"/>
      <c r="G15" s="25"/>
      <c r="H15" s="26"/>
      <c r="I15" s="26"/>
      <c r="J15" s="36" t="s">
        <v>30</v>
      </c>
      <c r="K15" s="36"/>
      <c r="L15" s="37"/>
      <c r="M15" s="38"/>
      <c r="N15" s="38"/>
      <c r="O15" s="38"/>
    </row>
  </sheetData>
  <mergeCells count="10">
    <mergeCell ref="A1:B1"/>
    <mergeCell ref="A2:O2"/>
    <mergeCell ref="I3:O3"/>
    <mergeCell ref="A11:F11"/>
    <mergeCell ref="A12:O12"/>
    <mergeCell ref="A13:O13"/>
    <mergeCell ref="A14:D14"/>
    <mergeCell ref="J14:M14"/>
    <mergeCell ref="A15:D15"/>
    <mergeCell ref="J15:L15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2" workbookViewId="0">
      <selection activeCell="S20" sqref="S20"/>
    </sheetView>
  </sheetViews>
  <sheetFormatPr defaultColWidth="9" defaultRowHeight="13.5"/>
  <cols>
    <col min="1" max="1" width="4.625" style="1" customWidth="1"/>
    <col min="2" max="2" width="10" style="1" customWidth="1"/>
    <col min="3" max="3" width="6" style="1" customWidth="1"/>
    <col min="4" max="4" width="6.125" style="1" customWidth="1"/>
    <col min="5" max="5" width="7.625" style="1" customWidth="1"/>
    <col min="6" max="6" width="11.375" style="1" customWidth="1"/>
    <col min="7" max="7" width="9.375" style="1"/>
    <col min="8" max="8" width="7.625" style="2" customWidth="1"/>
    <col min="9" max="9" width="9.375" style="2"/>
    <col min="10" max="10" width="9.125" style="1" customWidth="1"/>
    <col min="11" max="11" width="9.375" style="1" customWidth="1"/>
    <col min="12" max="12" width="13.125" style="1" customWidth="1"/>
    <col min="13" max="13" width="7.625" style="1" customWidth="1"/>
    <col min="14" max="14" width="9" style="1"/>
    <col min="15" max="15" width="7.625" style="1" customWidth="1"/>
    <col min="16" max="16384" width="9" style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5"/>
      <c r="I1" s="5"/>
      <c r="J1" s="4"/>
      <c r="K1" s="4"/>
      <c r="L1" s="27"/>
      <c r="M1" s="4"/>
      <c r="N1" s="4"/>
      <c r="O1" s="4"/>
    </row>
    <row r="2" ht="3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8"/>
      <c r="M2" s="6"/>
      <c r="N2" s="6"/>
      <c r="O2" s="6"/>
    </row>
    <row r="3" ht="35.1" customHeight="1" spans="1:15">
      <c r="A3" s="7" t="s">
        <v>2</v>
      </c>
      <c r="B3" s="8"/>
      <c r="C3" s="8"/>
      <c r="D3" s="8"/>
      <c r="E3" s="8"/>
      <c r="F3" s="8"/>
      <c r="G3" s="8"/>
      <c r="H3" s="9"/>
      <c r="I3" s="29" t="s">
        <v>38</v>
      </c>
      <c r="J3" s="29"/>
      <c r="K3" s="29"/>
      <c r="L3" s="30"/>
      <c r="M3" s="29"/>
      <c r="N3" s="29"/>
      <c r="O3" s="29"/>
    </row>
    <row r="4" ht="36" spans="1:1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  <c r="I4" s="11" t="s">
        <v>12</v>
      </c>
      <c r="J4" s="10" t="s">
        <v>13</v>
      </c>
      <c r="K4" s="10" t="s">
        <v>14</v>
      </c>
      <c r="L4" s="31" t="s">
        <v>15</v>
      </c>
      <c r="M4" s="10" t="s">
        <v>16</v>
      </c>
      <c r="N4" s="10" t="s">
        <v>17</v>
      </c>
      <c r="O4" s="10" t="s">
        <v>18</v>
      </c>
    </row>
    <row r="5" ht="20" customHeight="1" spans="1:15">
      <c r="A5" s="12">
        <v>1</v>
      </c>
      <c r="B5" s="13" t="s">
        <v>39</v>
      </c>
      <c r="C5" s="14">
        <v>2601</v>
      </c>
      <c r="D5" s="12">
        <v>26</v>
      </c>
      <c r="E5" s="12" t="s">
        <v>20</v>
      </c>
      <c r="F5" s="12" t="s">
        <v>40</v>
      </c>
      <c r="G5" s="15">
        <v>179.44</v>
      </c>
      <c r="H5" s="16">
        <v>31.35</v>
      </c>
      <c r="I5" s="16">
        <v>148.09</v>
      </c>
      <c r="J5" s="17">
        <f t="shared" ref="J5:J15" si="0">L5/G5</f>
        <v>6263.95396790013</v>
      </c>
      <c r="K5" s="17">
        <f t="shared" ref="K5:K15" si="1">L5/I5</f>
        <v>7590.00540212033</v>
      </c>
      <c r="L5" s="16">
        <v>1124003.9</v>
      </c>
      <c r="M5" s="12"/>
      <c r="N5" s="12" t="s">
        <v>22</v>
      </c>
      <c r="O5" s="12"/>
    </row>
    <row r="6" ht="20" customHeight="1" spans="1:15">
      <c r="A6" s="12">
        <v>2</v>
      </c>
      <c r="B6" s="13" t="s">
        <v>39</v>
      </c>
      <c r="C6" s="14">
        <v>2602</v>
      </c>
      <c r="D6" s="12">
        <v>26</v>
      </c>
      <c r="E6" s="12" t="s">
        <v>20</v>
      </c>
      <c r="F6" s="12" t="s">
        <v>40</v>
      </c>
      <c r="G6" s="15">
        <v>175.37</v>
      </c>
      <c r="H6" s="16">
        <v>30.64</v>
      </c>
      <c r="I6" s="16">
        <v>144.73</v>
      </c>
      <c r="J6" s="17">
        <f t="shared" si="0"/>
        <v>6201.40303358613</v>
      </c>
      <c r="K6" s="17">
        <f t="shared" si="1"/>
        <v>7514.26829268293</v>
      </c>
      <c r="L6" s="16">
        <v>1087540.05</v>
      </c>
      <c r="M6" s="12"/>
      <c r="N6" s="12" t="s">
        <v>22</v>
      </c>
      <c r="O6" s="12"/>
    </row>
    <row r="7" ht="20" customHeight="1" spans="1:15">
      <c r="A7" s="12">
        <v>3</v>
      </c>
      <c r="B7" s="13" t="s">
        <v>39</v>
      </c>
      <c r="C7" s="14">
        <v>2604</v>
      </c>
      <c r="D7" s="12">
        <v>26</v>
      </c>
      <c r="E7" s="12" t="s">
        <v>20</v>
      </c>
      <c r="F7" s="12" t="s">
        <v>40</v>
      </c>
      <c r="G7" s="15">
        <v>208.87</v>
      </c>
      <c r="H7" s="16">
        <v>36.49</v>
      </c>
      <c r="I7" s="16">
        <v>172.38</v>
      </c>
      <c r="J7" s="17">
        <f t="shared" si="0"/>
        <v>6357.76822904199</v>
      </c>
      <c r="K7" s="17">
        <f t="shared" si="1"/>
        <v>7703.60279614805</v>
      </c>
      <c r="L7" s="16">
        <v>1327947.05</v>
      </c>
      <c r="M7" s="12"/>
      <c r="N7" s="12" t="s">
        <v>22</v>
      </c>
      <c r="O7" s="12"/>
    </row>
    <row r="8" ht="20" customHeight="1" spans="1:15">
      <c r="A8" s="12">
        <v>4</v>
      </c>
      <c r="B8" s="13" t="s">
        <v>39</v>
      </c>
      <c r="C8" s="14">
        <v>304</v>
      </c>
      <c r="D8" s="12">
        <v>3</v>
      </c>
      <c r="E8" s="12" t="s">
        <v>20</v>
      </c>
      <c r="F8" s="12" t="s">
        <v>40</v>
      </c>
      <c r="G8" s="15">
        <v>140.68</v>
      </c>
      <c r="H8" s="16">
        <v>24.58</v>
      </c>
      <c r="I8" s="16">
        <v>116.1</v>
      </c>
      <c r="J8" s="17">
        <f t="shared" si="0"/>
        <v>6178.77487915837</v>
      </c>
      <c r="K8" s="17">
        <f t="shared" si="1"/>
        <v>7486.90826873385</v>
      </c>
      <c r="L8" s="16">
        <v>869230.05</v>
      </c>
      <c r="M8" s="12"/>
      <c r="N8" s="12" t="s">
        <v>22</v>
      </c>
      <c r="O8" s="12"/>
    </row>
    <row r="9" s="1" customFormat="1" ht="20" customHeight="1" spans="1:15">
      <c r="A9" s="12">
        <v>5</v>
      </c>
      <c r="B9" s="13" t="s">
        <v>39</v>
      </c>
      <c r="C9" s="14">
        <v>1002</v>
      </c>
      <c r="D9" s="12">
        <v>10</v>
      </c>
      <c r="E9" s="12" t="s">
        <v>20</v>
      </c>
      <c r="F9" s="12" t="s">
        <v>41</v>
      </c>
      <c r="G9" s="15">
        <v>113.99</v>
      </c>
      <c r="H9" s="16">
        <f>G9-I9</f>
        <v>19.92</v>
      </c>
      <c r="I9" s="16">
        <v>94.07</v>
      </c>
      <c r="J9" s="17">
        <f t="shared" si="0"/>
        <v>9616.55189051671</v>
      </c>
      <c r="K9" s="17">
        <f t="shared" si="1"/>
        <v>11652.9260125439</v>
      </c>
      <c r="L9" s="16">
        <v>1096190.75</v>
      </c>
      <c r="M9" s="12"/>
      <c r="N9" s="12" t="s">
        <v>22</v>
      </c>
      <c r="O9" s="32"/>
    </row>
    <row r="10" s="1" customFormat="1" ht="20" customHeight="1" spans="1:15">
      <c r="A10" s="12">
        <v>6</v>
      </c>
      <c r="B10" s="13" t="s">
        <v>39</v>
      </c>
      <c r="C10" s="14">
        <v>1202</v>
      </c>
      <c r="D10" s="12">
        <v>12</v>
      </c>
      <c r="E10" s="12" t="s">
        <v>20</v>
      </c>
      <c r="F10" s="12" t="s">
        <v>41</v>
      </c>
      <c r="G10" s="15">
        <v>113.99</v>
      </c>
      <c r="H10" s="16">
        <f>G10-I10</f>
        <v>19.92</v>
      </c>
      <c r="I10" s="16">
        <v>94.07</v>
      </c>
      <c r="J10" s="17">
        <f t="shared" si="0"/>
        <v>8286.56899728046</v>
      </c>
      <c r="K10" s="17">
        <f t="shared" si="1"/>
        <v>10041.3096630169</v>
      </c>
      <c r="L10" s="16">
        <v>944586</v>
      </c>
      <c r="M10" s="12"/>
      <c r="N10" s="12" t="s">
        <v>22</v>
      </c>
      <c r="O10" s="32"/>
    </row>
    <row r="11" ht="20" customHeight="1" spans="1:15">
      <c r="A11" s="12">
        <v>7</v>
      </c>
      <c r="B11" s="13" t="s">
        <v>42</v>
      </c>
      <c r="C11" s="14">
        <v>2601</v>
      </c>
      <c r="D11" s="12">
        <v>26</v>
      </c>
      <c r="E11" s="12" t="s">
        <v>20</v>
      </c>
      <c r="F11" s="12" t="s">
        <v>40</v>
      </c>
      <c r="G11" s="15">
        <v>174.78</v>
      </c>
      <c r="H11" s="17">
        <f t="shared" ref="H11:H14" si="2">G11-I11</f>
        <v>29.96</v>
      </c>
      <c r="I11" s="17">
        <v>144.82</v>
      </c>
      <c r="J11" s="17">
        <f t="shared" si="0"/>
        <v>6134.8975855361</v>
      </c>
      <c r="K11" s="17">
        <f t="shared" si="1"/>
        <v>7404.06987985085</v>
      </c>
      <c r="L11" s="16">
        <v>1072257.4</v>
      </c>
      <c r="M11" s="12"/>
      <c r="N11" s="12" t="s">
        <v>22</v>
      </c>
      <c r="O11" s="12"/>
    </row>
    <row r="12" ht="20" customHeight="1" spans="1:15">
      <c r="A12" s="12">
        <v>8</v>
      </c>
      <c r="B12" s="13" t="s">
        <v>42</v>
      </c>
      <c r="C12" s="14">
        <v>2602</v>
      </c>
      <c r="D12" s="12">
        <v>26</v>
      </c>
      <c r="E12" s="12" t="s">
        <v>20</v>
      </c>
      <c r="F12" s="12" t="s">
        <v>40</v>
      </c>
      <c r="G12" s="15">
        <v>174.36</v>
      </c>
      <c r="H12" s="17">
        <f t="shared" si="2"/>
        <v>29.89</v>
      </c>
      <c r="I12" s="17">
        <v>144.47</v>
      </c>
      <c r="J12" s="17">
        <f t="shared" si="0"/>
        <v>6134.8990594173</v>
      </c>
      <c r="K12" s="17">
        <f t="shared" si="1"/>
        <v>7404.17387692947</v>
      </c>
      <c r="L12" s="16">
        <v>1069681</v>
      </c>
      <c r="M12" s="12"/>
      <c r="N12" s="12" t="s">
        <v>22</v>
      </c>
      <c r="O12" s="12"/>
    </row>
    <row r="13" ht="20" customHeight="1" spans="1:15">
      <c r="A13" s="12">
        <v>9</v>
      </c>
      <c r="B13" s="13" t="s">
        <v>42</v>
      </c>
      <c r="C13" s="14">
        <v>2603</v>
      </c>
      <c r="D13" s="12">
        <v>26</v>
      </c>
      <c r="E13" s="12" t="s">
        <v>20</v>
      </c>
      <c r="F13" s="12" t="s">
        <v>40</v>
      </c>
      <c r="G13" s="15">
        <v>208.69</v>
      </c>
      <c r="H13" s="17">
        <f t="shared" si="2"/>
        <v>35.77</v>
      </c>
      <c r="I13" s="17">
        <v>172.92</v>
      </c>
      <c r="J13" s="17">
        <f t="shared" si="0"/>
        <v>6291.2861181657</v>
      </c>
      <c r="K13" s="17">
        <f t="shared" si="1"/>
        <v>7592.69315290308</v>
      </c>
      <c r="L13" s="16">
        <v>1312928.5</v>
      </c>
      <c r="M13" s="12"/>
      <c r="N13" s="12" t="s">
        <v>22</v>
      </c>
      <c r="O13" s="12"/>
    </row>
    <row r="14" ht="20" customHeight="1" spans="1:15">
      <c r="A14" s="12">
        <v>10</v>
      </c>
      <c r="B14" s="13" t="s">
        <v>42</v>
      </c>
      <c r="C14" s="14">
        <v>2604</v>
      </c>
      <c r="D14" s="12">
        <v>26</v>
      </c>
      <c r="E14" s="12" t="s">
        <v>20</v>
      </c>
      <c r="F14" s="12" t="s">
        <v>40</v>
      </c>
      <c r="G14" s="15">
        <v>208.52</v>
      </c>
      <c r="H14" s="17">
        <f t="shared" si="2"/>
        <v>35.74</v>
      </c>
      <c r="I14" s="17">
        <v>172.78</v>
      </c>
      <c r="J14" s="17">
        <f t="shared" si="0"/>
        <v>6291.28980433532</v>
      </c>
      <c r="K14" s="17">
        <f t="shared" si="1"/>
        <v>7592.65974071073</v>
      </c>
      <c r="L14" s="16">
        <v>1311859.75</v>
      </c>
      <c r="M14" s="12"/>
      <c r="N14" s="12" t="s">
        <v>22</v>
      </c>
      <c r="O14" s="12"/>
    </row>
    <row r="15" ht="20" customHeight="1" spans="1:15">
      <c r="A15" s="12">
        <v>11</v>
      </c>
      <c r="B15" s="13" t="s">
        <v>43</v>
      </c>
      <c r="C15" s="14">
        <v>2601</v>
      </c>
      <c r="D15" s="12">
        <v>26</v>
      </c>
      <c r="E15" s="12" t="s">
        <v>20</v>
      </c>
      <c r="F15" s="12" t="s">
        <v>41</v>
      </c>
      <c r="G15" s="15">
        <v>155.66</v>
      </c>
      <c r="H15" s="18">
        <v>29.85</v>
      </c>
      <c r="I15" s="33">
        <v>125.81</v>
      </c>
      <c r="J15" s="17">
        <f t="shared" si="0"/>
        <v>6226.12520878838</v>
      </c>
      <c r="K15" s="17">
        <f t="shared" si="1"/>
        <v>7703.35148239409</v>
      </c>
      <c r="L15" s="16">
        <v>969158.65</v>
      </c>
      <c r="M15" s="12"/>
      <c r="N15" s="12" t="s">
        <v>22</v>
      </c>
      <c r="O15" s="12"/>
    </row>
    <row r="16" ht="20" customHeight="1" spans="1:15">
      <c r="A16" s="12">
        <v>12</v>
      </c>
      <c r="B16" s="13" t="s">
        <v>43</v>
      </c>
      <c r="C16" s="14">
        <v>2602</v>
      </c>
      <c r="D16" s="12">
        <v>26</v>
      </c>
      <c r="E16" s="12" t="s">
        <v>20</v>
      </c>
      <c r="F16" s="12" t="s">
        <v>41</v>
      </c>
      <c r="G16" s="15">
        <v>155.54</v>
      </c>
      <c r="H16" s="18">
        <v>29.82</v>
      </c>
      <c r="I16" s="33">
        <v>125.72</v>
      </c>
      <c r="J16" s="17">
        <f t="shared" ref="J16:J19" si="3">L16/G16</f>
        <v>6288.68361836184</v>
      </c>
      <c r="K16" s="17">
        <f t="shared" ref="K16:K19" si="4">L16/I16</f>
        <v>7780.320155902</v>
      </c>
      <c r="L16" s="16">
        <v>978141.85</v>
      </c>
      <c r="M16" s="12"/>
      <c r="N16" s="12" t="s">
        <v>22</v>
      </c>
      <c r="O16" s="12"/>
    </row>
    <row r="17" ht="20" customHeight="1" spans="1:15">
      <c r="A17" s="12">
        <v>13</v>
      </c>
      <c r="B17" s="13" t="s">
        <v>43</v>
      </c>
      <c r="C17" s="14">
        <v>2604</v>
      </c>
      <c r="D17" s="12">
        <v>26</v>
      </c>
      <c r="E17" s="12" t="s">
        <v>20</v>
      </c>
      <c r="F17" s="12" t="s">
        <v>41</v>
      </c>
      <c r="G17" s="15">
        <v>159.33</v>
      </c>
      <c r="H17" s="18">
        <v>30.55</v>
      </c>
      <c r="I17" s="33">
        <v>128.78</v>
      </c>
      <c r="J17" s="17">
        <f t="shared" si="3"/>
        <v>6562.38153517856</v>
      </c>
      <c r="K17" s="17">
        <f t="shared" si="4"/>
        <v>8119.15087746544</v>
      </c>
      <c r="L17" s="16">
        <v>1045584.25</v>
      </c>
      <c r="M17" s="12"/>
      <c r="N17" s="12" t="s">
        <v>22</v>
      </c>
      <c r="O17" s="12"/>
    </row>
    <row r="18" ht="20" customHeight="1" spans="1:15">
      <c r="A18" s="12">
        <v>14</v>
      </c>
      <c r="B18" s="13" t="s">
        <v>43</v>
      </c>
      <c r="C18" s="14">
        <v>303</v>
      </c>
      <c r="D18" s="12">
        <v>3</v>
      </c>
      <c r="E18" s="12" t="s">
        <v>20</v>
      </c>
      <c r="F18" s="12" t="s">
        <v>41</v>
      </c>
      <c r="G18" s="15">
        <v>123.85</v>
      </c>
      <c r="H18" s="18">
        <v>23.75</v>
      </c>
      <c r="I18" s="33">
        <v>100.1</v>
      </c>
      <c r="J18" s="17">
        <f t="shared" si="3"/>
        <v>6124.48930157449</v>
      </c>
      <c r="K18" s="17">
        <f t="shared" si="4"/>
        <v>7577.6023976024</v>
      </c>
      <c r="L18" s="16">
        <v>758518</v>
      </c>
      <c r="M18" s="12"/>
      <c r="N18" s="12" t="s">
        <v>22</v>
      </c>
      <c r="O18" s="12"/>
    </row>
    <row r="19" ht="20" customHeight="1" spans="1:15">
      <c r="A19" s="12" t="s">
        <v>24</v>
      </c>
      <c r="B19" s="12"/>
      <c r="C19" s="12"/>
      <c r="D19" s="12"/>
      <c r="E19" s="12"/>
      <c r="F19" s="12"/>
      <c r="G19" s="17">
        <f>SUM(G5:G18)</f>
        <v>2293.07</v>
      </c>
      <c r="H19" s="19">
        <f>SUM(H5:H18)</f>
        <v>408.23</v>
      </c>
      <c r="I19" s="19">
        <f>SUM(I5:I18)</f>
        <v>1884.84</v>
      </c>
      <c r="J19" s="17">
        <f t="shared" si="3"/>
        <v>6527.33113249923</v>
      </c>
      <c r="K19" s="17">
        <f t="shared" si="4"/>
        <v>7941.05982470661</v>
      </c>
      <c r="L19" s="17">
        <f>SUM(L5:L18)</f>
        <v>14967627.2</v>
      </c>
      <c r="M19" s="12"/>
      <c r="N19" s="12"/>
      <c r="O19" s="12"/>
    </row>
    <row r="20" ht="51" customHeight="1" spans="1:15">
      <c r="A20" s="20" t="s">
        <v>44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4"/>
      <c r="M20" s="21"/>
      <c r="N20" s="21"/>
      <c r="O20" s="21"/>
    </row>
    <row r="21" ht="75" customHeight="1" spans="1:15">
      <c r="A21" s="22" t="s">
        <v>26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35"/>
      <c r="M21" s="23"/>
      <c r="N21" s="23"/>
      <c r="O21" s="23"/>
    </row>
    <row r="22" ht="24.95" customHeight="1" spans="1:15">
      <c r="A22" s="24" t="s">
        <v>27</v>
      </c>
      <c r="B22" s="25"/>
      <c r="C22" s="25"/>
      <c r="D22" s="25"/>
      <c r="E22" s="25"/>
      <c r="F22" s="25"/>
      <c r="G22" s="25"/>
      <c r="H22" s="26"/>
      <c r="I22" s="26"/>
      <c r="J22" s="36" t="s">
        <v>28</v>
      </c>
      <c r="K22" s="36"/>
      <c r="L22" s="37"/>
      <c r="M22" s="36"/>
      <c r="N22" s="38"/>
      <c r="O22" s="38"/>
    </row>
    <row r="23" ht="24.95" customHeight="1" spans="1:15">
      <c r="A23" s="24" t="s">
        <v>29</v>
      </c>
      <c r="B23" s="25"/>
      <c r="C23" s="25"/>
      <c r="D23" s="25"/>
      <c r="E23" s="25"/>
      <c r="F23" s="25"/>
      <c r="G23" s="25"/>
      <c r="H23" s="26"/>
      <c r="I23" s="26"/>
      <c r="J23" s="36" t="s">
        <v>30</v>
      </c>
      <c r="K23" s="36"/>
      <c r="L23" s="37"/>
      <c r="M23" s="38"/>
      <c r="N23" s="38"/>
      <c r="O23" s="38"/>
    </row>
  </sheetData>
  <mergeCells count="10">
    <mergeCell ref="A1:B1"/>
    <mergeCell ref="A2:O2"/>
    <mergeCell ref="I3:O3"/>
    <mergeCell ref="A19:B19"/>
    <mergeCell ref="A20:O20"/>
    <mergeCell ref="A21:O21"/>
    <mergeCell ref="A22:D22"/>
    <mergeCell ref="J22:M22"/>
    <mergeCell ref="A23:D23"/>
    <mergeCell ref="J23:L23"/>
  </mergeCells>
  <printOptions horizontalCentered="1"/>
  <pageMargins left="0.306944444444444" right="0.503472222222222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合创11栋</vt:lpstr>
      <vt:lpstr>合创13栋</vt:lpstr>
      <vt:lpstr>合创12栋</vt:lpstr>
      <vt:lpstr>合创17AB18栋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2020-04-25T00:25:24Z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