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98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'Sheet1'!$A$1:$O$17</definedName>
  </definedNames>
  <calcPr fullCalcOnLoad="1"/>
</workbook>
</file>

<file path=xl/sharedStrings.xml><?xml version="1.0" encoding="utf-8"?>
<sst xmlns="http://schemas.openxmlformats.org/spreadsheetml/2006/main" count="100" uniqueCount="44">
  <si>
    <t>附件2</t>
  </si>
  <si>
    <t>清远市新建商品住房销售价格备案表</t>
  </si>
  <si>
    <t>房地产开发企业名称：清远市清新区乐雅居房地产开发有限公司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</si>
  <si>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</si>
  <si>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</si>
  <si>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</si>
  <si>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</si>
  <si>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</si>
  <si>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</si>
  <si>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</si>
  <si>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</si>
  <si>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</si>
  <si>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</si>
  <si>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</si>
  <si>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</si>
  <si>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</si>
  <si>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</si>
  <si>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</si>
  <si>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2602</t>
  </si>
  <si>
    <t>未售</t>
  </si>
  <si>
    <t>毛坯</t>
  </si>
  <si>
    <t>1403</t>
  </si>
  <si>
    <t>2603</t>
  </si>
  <si>
    <t>204</t>
  </si>
  <si>
    <t>202</t>
  </si>
  <si>
    <t>302</t>
  </si>
  <si>
    <t>1302</t>
  </si>
  <si>
    <t>本楼栋总面积/均价</t>
  </si>
  <si>
    <t>备案机关：</t>
  </si>
  <si>
    <t>企业物价员：向伟恒</t>
  </si>
  <si>
    <t>价格举报投诉电话：12345</t>
  </si>
  <si>
    <r>
      <t>企业投诉电话：0763-5303333，</t>
    </r>
    <r>
      <rPr>
        <sz val="10"/>
        <rFont val="宋体"/>
        <family val="0"/>
      </rPr>
      <t>15626626606</t>
    </r>
  </si>
  <si>
    <t>本表一式两份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</si>
  <si>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</si>
  <si>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4号楼A梯</t>
  </si>
  <si>
    <t>4号楼B梯</t>
  </si>
  <si>
    <t>2001</t>
  </si>
  <si>
    <t>2001</t>
  </si>
  <si>
    <r>
      <t xml:space="preserve">   本栋销售住宅共6</t>
    </r>
    <r>
      <rPr>
        <sz val="11"/>
        <color indexed="8"/>
        <rFont val="宋体"/>
        <family val="0"/>
      </rPr>
      <t>套，销售住宅总建筑面积：</t>
    </r>
    <r>
      <rPr>
        <sz val="12"/>
        <rFont val="宋体"/>
        <family val="0"/>
      </rPr>
      <t>799.98</t>
    </r>
    <r>
      <rPr>
        <sz val="11"/>
        <color indexed="8"/>
        <rFont val="宋体"/>
        <family val="0"/>
      </rPr>
      <t>㎡，套内面积：</t>
    </r>
    <r>
      <rPr>
        <sz val="11"/>
        <color indexed="8"/>
        <rFont val="宋体"/>
        <family val="0"/>
      </rPr>
      <t>661.94</t>
    </r>
    <r>
      <rPr>
        <sz val="11"/>
        <color indexed="8"/>
        <rFont val="宋体"/>
        <family val="0"/>
      </rPr>
      <t>㎡，分摊面积：</t>
    </r>
    <r>
      <rPr>
        <sz val="12"/>
        <rFont val="宋体"/>
        <family val="0"/>
      </rPr>
      <t>138.04</t>
    </r>
    <r>
      <rPr>
        <sz val="11"/>
        <color indexed="8"/>
        <rFont val="宋体"/>
        <family val="0"/>
      </rPr>
      <t>㎡，销售均价：</t>
    </r>
    <r>
      <rPr>
        <sz val="12"/>
        <rFont val="宋体"/>
        <family val="0"/>
      </rPr>
      <t>6579.87</t>
    </r>
    <r>
      <rPr>
        <sz val="11"/>
        <color indexed="8"/>
        <rFont val="宋体"/>
        <family val="0"/>
      </rPr>
      <t>/㎡（建筑面积）、</t>
    </r>
    <r>
      <rPr>
        <sz val="12"/>
        <rFont val="宋体"/>
        <family val="0"/>
      </rPr>
      <t>7952.02</t>
    </r>
    <r>
      <rPr>
        <sz val="11"/>
        <color indexed="8"/>
        <rFont val="宋体"/>
        <family val="0"/>
      </rPr>
      <t>元/㎡（套内建筑面积）。</t>
    </r>
  </si>
  <si>
    <t>项目(楼盘)名称：枫林水岸豪庭4#楼</t>
  </si>
  <si>
    <t>4#楼A梯</t>
  </si>
  <si>
    <t>4#楼B梯</t>
  </si>
  <si>
    <t>三房两厅</t>
  </si>
  <si>
    <t>四房两厅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</si>
</sst>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31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b/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9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sz val="10"/>
      <color indexed="8"/>
      <name val="宋体"/>
      <family val="0"/>
    </font>
    <font>
      <sz val="14"/>
      <name val="Times New Roman"/>
      <family val="1"/>
    </font>
    <font>
      <sz val="14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0" fillId="22" borderId="0" applyNumberFormat="0" applyBorder="0" applyAlignment="0" applyProtection="0"/>
    <xf numFmtId="0" fontId="12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7" fontId="0" fillId="0" borderId="0" xfId="0" applyNumberForma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 wrapText="1"/>
    </xf>
    <xf numFmtId="177" fontId="26" fillId="0" borderId="10" xfId="0" applyNumberFormat="1" applyFont="1" applyBorder="1" applyAlignment="1">
      <alignment horizontal="center" vertical="center" wrapText="1"/>
    </xf>
    <xf numFmtId="177" fontId="26" fillId="0" borderId="10" xfId="0" applyNumberFormat="1" applyFont="1" applyBorder="1" applyAlignment="1">
      <alignment horizontal="center"/>
    </xf>
    <xf numFmtId="176" fontId="26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177" fontId="26" fillId="0" borderId="10" xfId="0" applyNumberFormat="1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/>
    </xf>
    <xf numFmtId="177" fontId="29" fillId="0" borderId="10" xfId="0" applyNumberFormat="1" applyFont="1" applyBorder="1" applyAlignment="1">
      <alignment horizontal="center" vertical="center" wrapText="1"/>
    </xf>
    <xf numFmtId="177" fontId="29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177" fontId="29" fillId="0" borderId="10" xfId="0" applyNumberFormat="1" applyFont="1" applyFill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8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7" fontId="2" fillId="0" borderId="0" xfId="0" applyNumberFormat="1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E10" sqref="E10"/>
    </sheetView>
  </sheetViews>
  <sheetFormatPr defaultColWidth="9.00390625" defaultRowHeight="13.5"/>
  <cols>
    <col min="1" max="1" width="3.875" style="0" customWidth="1"/>
    <col min="2" max="2" width="11.875" style="0" customWidth="1"/>
    <col min="3" max="3" width="7.875" style="1" customWidth="1"/>
    <col min="4" max="4" width="6.375" style="2" customWidth="1"/>
    <col min="5" max="5" width="9.125" style="1" customWidth="1"/>
    <col min="6" max="6" width="6.125" style="2" customWidth="1"/>
    <col min="7" max="7" width="9.625" style="14" customWidth="1"/>
    <col min="8" max="8" width="9.00390625" style="14" bestFit="1" customWidth="1"/>
    <col min="9" max="9" width="9.625" style="14" customWidth="1"/>
    <col min="10" max="10" width="11.75390625" style="14" customWidth="1"/>
    <col min="11" max="11" width="11.125" style="14" customWidth="1"/>
    <col min="12" max="12" width="14.00390625" style="14" customWidth="1"/>
    <col min="13" max="13" width="10.00390625" style="2" customWidth="1"/>
    <col min="14" max="14" width="7.875" style="0" customWidth="1"/>
    <col min="15" max="15" width="9.125" style="0" customWidth="1"/>
  </cols>
  <sheetData>
    <row r="1" spans="1:2" ht="18" customHeight="1">
      <c r="A1" s="47" t="s">
        <v>0</v>
      </c>
      <c r="B1" s="47"/>
    </row>
    <row r="2" spans="1:15" ht="31.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36" customHeight="1">
      <c r="A3" s="49" t="s">
        <v>2</v>
      </c>
      <c r="B3" s="49"/>
      <c r="C3" s="49"/>
      <c r="D3" s="49"/>
      <c r="E3" s="49"/>
      <c r="F3" s="49"/>
      <c r="G3" s="15"/>
      <c r="H3" s="15"/>
      <c r="I3" s="15" t="s">
        <v>39</v>
      </c>
      <c r="M3" s="3"/>
      <c r="N3" s="4"/>
      <c r="O3" s="4"/>
    </row>
    <row r="4" spans="1:15" ht="30" customHeight="1">
      <c r="A4" s="54" t="s">
        <v>3</v>
      </c>
      <c r="B4" s="57" t="s">
        <v>4</v>
      </c>
      <c r="C4" s="61" t="s">
        <v>5</v>
      </c>
      <c r="D4" s="57" t="s">
        <v>6</v>
      </c>
      <c r="E4" s="61" t="s">
        <v>7</v>
      </c>
      <c r="F4" s="57" t="s">
        <v>8</v>
      </c>
      <c r="G4" s="58" t="s">
        <v>9</v>
      </c>
      <c r="H4" s="58" t="s">
        <v>10</v>
      </c>
      <c r="I4" s="58" t="s">
        <v>11</v>
      </c>
      <c r="J4" s="58" t="s">
        <v>12</v>
      </c>
      <c r="K4" s="58" t="s">
        <v>13</v>
      </c>
      <c r="L4" s="58" t="s">
        <v>14</v>
      </c>
      <c r="M4" s="57" t="s">
        <v>15</v>
      </c>
      <c r="N4" s="57" t="s">
        <v>16</v>
      </c>
      <c r="O4" s="54" t="s">
        <v>17</v>
      </c>
    </row>
    <row r="5" spans="1:15" ht="13.5">
      <c r="A5" s="54"/>
      <c r="B5" s="57"/>
      <c r="C5" s="61"/>
      <c r="D5" s="57"/>
      <c r="E5" s="61"/>
      <c r="F5" s="57"/>
      <c r="G5" s="58"/>
      <c r="H5" s="58"/>
      <c r="I5" s="58"/>
      <c r="J5" s="58"/>
      <c r="K5" s="58"/>
      <c r="L5" s="58"/>
      <c r="M5" s="57"/>
      <c r="N5" s="57"/>
      <c r="O5" s="54"/>
    </row>
    <row r="6" spans="1:15" s="13" customFormat="1" ht="19.5" customHeight="1">
      <c r="A6" s="5">
        <v>1</v>
      </c>
      <c r="B6" s="10" t="s">
        <v>40</v>
      </c>
      <c r="C6" s="11" t="s">
        <v>21</v>
      </c>
      <c r="D6" s="12">
        <v>14</v>
      </c>
      <c r="E6" s="46" t="s">
        <v>42</v>
      </c>
      <c r="F6" s="10">
        <v>3</v>
      </c>
      <c r="G6" s="18">
        <f aca="true" t="shared" si="0" ref="G6:G11">H6+I6</f>
        <v>121</v>
      </c>
      <c r="H6" s="19">
        <v>20.88</v>
      </c>
      <c r="I6" s="19">
        <v>100.12</v>
      </c>
      <c r="J6" s="26">
        <v>6650.649301249999</v>
      </c>
      <c r="K6" s="22">
        <f aca="true" t="shared" si="1" ref="K6:K12">L6/I6</f>
        <v>8037.6404859293825</v>
      </c>
      <c r="L6" s="23">
        <f aca="true" t="shared" si="2" ref="L6:L11">J6*G6</f>
        <v>804728.5654512498</v>
      </c>
      <c r="M6" s="27"/>
      <c r="N6" s="25" t="s">
        <v>19</v>
      </c>
      <c r="O6" s="28" t="s">
        <v>20</v>
      </c>
    </row>
    <row r="7" spans="1:15" ht="19.5" customHeight="1">
      <c r="A7" s="5">
        <v>2</v>
      </c>
      <c r="B7" s="5" t="s">
        <v>40</v>
      </c>
      <c r="C7" s="7" t="s">
        <v>22</v>
      </c>
      <c r="D7" s="6">
        <v>26</v>
      </c>
      <c r="E7" s="46" t="s">
        <v>42</v>
      </c>
      <c r="F7" s="5">
        <v>3</v>
      </c>
      <c r="G7" s="16">
        <f t="shared" si="0"/>
        <v>121</v>
      </c>
      <c r="H7" s="17">
        <v>20.88</v>
      </c>
      <c r="I7" s="17">
        <v>100.12</v>
      </c>
      <c r="J7" s="22">
        <v>6324.45</v>
      </c>
      <c r="K7" s="22">
        <f t="shared" si="1"/>
        <v>7643.412405113862</v>
      </c>
      <c r="L7" s="23">
        <f t="shared" si="2"/>
        <v>765258.45</v>
      </c>
      <c r="M7" s="24"/>
      <c r="N7" s="25" t="s">
        <v>19</v>
      </c>
      <c r="O7" s="25" t="s">
        <v>20</v>
      </c>
    </row>
    <row r="8" spans="1:15" ht="19.5" customHeight="1">
      <c r="A8" s="5">
        <v>3</v>
      </c>
      <c r="B8" s="5" t="s">
        <v>41</v>
      </c>
      <c r="C8" s="45" t="s">
        <v>36</v>
      </c>
      <c r="D8" s="5">
        <v>20</v>
      </c>
      <c r="E8" s="46" t="s">
        <v>42</v>
      </c>
      <c r="F8" s="5">
        <v>3</v>
      </c>
      <c r="G8" s="43">
        <f t="shared" si="0"/>
        <v>128.71</v>
      </c>
      <c r="H8" s="44">
        <v>22.21</v>
      </c>
      <c r="I8" s="6">
        <v>106.5</v>
      </c>
      <c r="J8" s="22">
        <v>7526.85</v>
      </c>
      <c r="K8" s="22">
        <f t="shared" si="1"/>
        <v>9096.533929577467</v>
      </c>
      <c r="L8" s="23">
        <f t="shared" si="2"/>
        <v>968780.8635000001</v>
      </c>
      <c r="M8" s="24"/>
      <c r="N8" s="25" t="s">
        <v>19</v>
      </c>
      <c r="O8" s="25" t="s">
        <v>20</v>
      </c>
    </row>
    <row r="9" spans="1:15" ht="19.5" customHeight="1">
      <c r="A9" s="5">
        <v>4</v>
      </c>
      <c r="B9" s="5" t="s">
        <v>41</v>
      </c>
      <c r="C9" s="7" t="s">
        <v>24</v>
      </c>
      <c r="D9" s="6">
        <v>2</v>
      </c>
      <c r="E9" s="46" t="s">
        <v>43</v>
      </c>
      <c r="F9" s="5">
        <v>3</v>
      </c>
      <c r="G9" s="16">
        <f t="shared" si="0"/>
        <v>143.09</v>
      </c>
      <c r="H9" s="17">
        <v>24.69</v>
      </c>
      <c r="I9" s="17">
        <v>118.4</v>
      </c>
      <c r="J9" s="22">
        <v>6207.28</v>
      </c>
      <c r="K9" s="22">
        <f t="shared" si="1"/>
        <v>7501.686614864864</v>
      </c>
      <c r="L9" s="23">
        <f t="shared" si="2"/>
        <v>888199.6952</v>
      </c>
      <c r="M9" s="24"/>
      <c r="N9" s="25" t="s">
        <v>19</v>
      </c>
      <c r="O9" s="25" t="s">
        <v>20</v>
      </c>
    </row>
    <row r="10" spans="1:15" ht="19.5" customHeight="1">
      <c r="A10" s="5">
        <v>5</v>
      </c>
      <c r="B10" s="5" t="s">
        <v>41</v>
      </c>
      <c r="C10" s="7" t="s">
        <v>25</v>
      </c>
      <c r="D10" s="6">
        <v>3</v>
      </c>
      <c r="E10" s="46" t="s">
        <v>43</v>
      </c>
      <c r="F10" s="5">
        <v>3</v>
      </c>
      <c r="G10" s="16">
        <f t="shared" si="0"/>
        <v>143.09</v>
      </c>
      <c r="H10" s="17">
        <v>24.69</v>
      </c>
      <c r="I10" s="17">
        <v>118.4</v>
      </c>
      <c r="J10" s="22">
        <v>6214.66</v>
      </c>
      <c r="K10" s="22">
        <f t="shared" si="1"/>
        <v>7510.605569256757</v>
      </c>
      <c r="L10" s="23">
        <f t="shared" si="2"/>
        <v>889255.6994</v>
      </c>
      <c r="M10" s="24"/>
      <c r="N10" s="25" t="s">
        <v>19</v>
      </c>
      <c r="O10" s="25" t="s">
        <v>20</v>
      </c>
    </row>
    <row r="11" spans="1:15" ht="19.5" customHeight="1">
      <c r="A11" s="5">
        <v>6</v>
      </c>
      <c r="B11" s="5" t="s">
        <v>41</v>
      </c>
      <c r="C11" s="7" t="s">
        <v>26</v>
      </c>
      <c r="D11" s="6">
        <v>13</v>
      </c>
      <c r="E11" s="46" t="s">
        <v>43</v>
      </c>
      <c r="F11" s="5">
        <v>3</v>
      </c>
      <c r="G11" s="16">
        <f t="shared" si="0"/>
        <v>143.09</v>
      </c>
      <c r="H11" s="17">
        <v>24.69</v>
      </c>
      <c r="I11" s="17">
        <v>118.4</v>
      </c>
      <c r="J11" s="22">
        <v>6621.98</v>
      </c>
      <c r="K11" s="22">
        <f t="shared" si="1"/>
        <v>8002.864173986485</v>
      </c>
      <c r="L11" s="23">
        <f t="shared" si="2"/>
        <v>947539.1181999999</v>
      </c>
      <c r="M11" s="24"/>
      <c r="N11" s="25" t="s">
        <v>19</v>
      </c>
      <c r="O11" s="25" t="s">
        <v>20</v>
      </c>
    </row>
    <row r="12" spans="1:15" s="2" customFormat="1" ht="24.75" customHeight="1">
      <c r="A12" s="50" t="s">
        <v>27</v>
      </c>
      <c r="B12" s="50"/>
      <c r="C12" s="50"/>
      <c r="D12" s="50"/>
      <c r="E12" s="50"/>
      <c r="F12" s="50"/>
      <c r="G12" s="16">
        <f>SUM(G6:G11)</f>
        <v>799.9800000000001</v>
      </c>
      <c r="H12" s="20">
        <f>SUM(H6:H11)</f>
        <v>138.04</v>
      </c>
      <c r="I12" s="20">
        <f>SUM(I6:I11)</f>
        <v>661.9399999999999</v>
      </c>
      <c r="J12" s="22">
        <f>L12/G12</f>
        <v>6579.867486376221</v>
      </c>
      <c r="K12" s="22">
        <f t="shared" si="1"/>
        <v>7952.023433772322</v>
      </c>
      <c r="L12" s="22">
        <f>SUM(L6:L11)</f>
        <v>5263762.39175125</v>
      </c>
      <c r="M12" s="24"/>
      <c r="N12" s="25"/>
      <c r="O12" s="29"/>
    </row>
    <row r="13" spans="1:15" s="2" customFormat="1" ht="36" customHeight="1">
      <c r="A13" s="51" t="s">
        <v>38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3"/>
    </row>
    <row r="14" spans="1:15" s="2" customFormat="1" ht="60" customHeight="1">
      <c r="A14" s="55" t="s">
        <v>33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1:15" s="2" customFormat="1" ht="24.75" customHeight="1">
      <c r="A15" s="59" t="s">
        <v>28</v>
      </c>
      <c r="B15" s="59"/>
      <c r="C15" s="59"/>
      <c r="D15" s="59"/>
      <c r="E15" s="59"/>
      <c r="F15" s="8"/>
      <c r="G15" s="21"/>
      <c r="H15" s="21"/>
      <c r="I15" s="21"/>
      <c r="J15" s="21"/>
      <c r="K15" s="60" t="s">
        <v>29</v>
      </c>
      <c r="L15" s="60"/>
      <c r="M15" s="8"/>
      <c r="N15" s="9"/>
      <c r="O15" s="9"/>
    </row>
    <row r="16" spans="1:15" s="2" customFormat="1" ht="24.75" customHeight="1">
      <c r="A16" s="59" t="s">
        <v>30</v>
      </c>
      <c r="B16" s="59"/>
      <c r="C16" s="59"/>
      <c r="D16" s="59"/>
      <c r="E16" s="59"/>
      <c r="F16" s="8"/>
      <c r="G16" s="21"/>
      <c r="H16" s="21"/>
      <c r="I16" s="21"/>
      <c r="J16" s="21"/>
      <c r="K16" s="60" t="s">
        <v>31</v>
      </c>
      <c r="L16" s="60"/>
      <c r="M16" s="8"/>
      <c r="N16" s="9"/>
      <c r="O16" s="9"/>
    </row>
    <row r="17" spans="1:12" s="2" customFormat="1" ht="24.75" customHeight="1">
      <c r="A17" s="59" t="s">
        <v>32</v>
      </c>
      <c r="B17" s="59"/>
      <c r="C17" s="59"/>
      <c r="D17" s="59"/>
      <c r="E17" s="59"/>
      <c r="G17" s="14"/>
      <c r="H17" s="14"/>
      <c r="I17" s="14"/>
      <c r="J17" s="14"/>
      <c r="K17" s="14"/>
      <c r="L17" s="14"/>
    </row>
    <row r="18" spans="3:12" s="2" customFormat="1" ht="24.75" customHeight="1">
      <c r="C18" s="1"/>
      <c r="E18" s="1"/>
      <c r="G18" s="14"/>
      <c r="H18" s="14"/>
      <c r="I18" s="14"/>
      <c r="J18" s="14"/>
      <c r="K18" s="14"/>
      <c r="L18" s="14"/>
    </row>
    <row r="19" spans="3:12" s="2" customFormat="1" ht="24.75" customHeight="1">
      <c r="C19" s="1"/>
      <c r="E19" s="1"/>
      <c r="G19" s="14"/>
      <c r="H19" s="14"/>
      <c r="I19" s="14"/>
      <c r="J19" s="14"/>
      <c r="K19" s="14"/>
      <c r="L19" s="14"/>
    </row>
    <row r="20" spans="3:12" s="2" customFormat="1" ht="24.75" customHeight="1">
      <c r="C20" s="1"/>
      <c r="E20" s="1"/>
      <c r="G20" s="14"/>
      <c r="H20" s="14"/>
      <c r="I20" s="14"/>
      <c r="J20" s="14"/>
      <c r="K20" s="14"/>
      <c r="L20" s="14"/>
    </row>
    <row r="21" spans="3:12" s="2" customFormat="1" ht="24.75" customHeight="1">
      <c r="C21" s="1"/>
      <c r="E21" s="1"/>
      <c r="G21" s="14"/>
      <c r="H21" s="14"/>
      <c r="I21" s="14"/>
      <c r="J21" s="14"/>
      <c r="K21" s="14"/>
      <c r="L21" s="14"/>
    </row>
    <row r="22" spans="3:12" s="2" customFormat="1" ht="24.75" customHeight="1">
      <c r="C22" s="1"/>
      <c r="E22" s="1"/>
      <c r="G22" s="14"/>
      <c r="H22" s="14"/>
      <c r="I22" s="14"/>
      <c r="J22" s="14"/>
      <c r="K22" s="14"/>
      <c r="L22" s="14"/>
    </row>
    <row r="23" spans="3:12" s="2" customFormat="1" ht="24.75" customHeight="1">
      <c r="C23" s="1"/>
      <c r="E23" s="1"/>
      <c r="G23" s="14"/>
      <c r="H23" s="14"/>
      <c r="I23" s="14"/>
      <c r="J23" s="14"/>
      <c r="K23" s="14"/>
      <c r="L23" s="14"/>
    </row>
    <row r="24" spans="3:12" s="2" customFormat="1" ht="24.75" customHeight="1">
      <c r="C24" s="1"/>
      <c r="E24" s="1"/>
      <c r="G24" s="14"/>
      <c r="H24" s="14"/>
      <c r="I24" s="14"/>
      <c r="J24" s="14"/>
      <c r="K24" s="14"/>
      <c r="L24" s="14"/>
    </row>
    <row r="25" spans="3:12" s="2" customFormat="1" ht="24.75" customHeight="1">
      <c r="C25" s="1"/>
      <c r="E25" s="1"/>
      <c r="G25" s="14"/>
      <c r="H25" s="14"/>
      <c r="I25" s="14"/>
      <c r="J25" s="14"/>
      <c r="K25" s="14"/>
      <c r="L25" s="14"/>
    </row>
    <row r="26" spans="3:12" s="2" customFormat="1" ht="30.75" customHeight="1">
      <c r="C26" s="1"/>
      <c r="E26" s="1"/>
      <c r="G26" s="14"/>
      <c r="H26" s="14"/>
      <c r="I26" s="14"/>
      <c r="J26" s="14"/>
      <c r="K26" s="14"/>
      <c r="L26" s="14"/>
    </row>
    <row r="27" ht="42" customHeight="1"/>
    <row r="28" ht="51.75" customHeight="1"/>
    <row r="29" ht="27" customHeight="1"/>
    <row r="30" ht="25.5" customHeight="1"/>
  </sheetData>
  <sheetProtection/>
  <mergeCells count="26">
    <mergeCell ref="A16:E16"/>
    <mergeCell ref="K16:L16"/>
    <mergeCell ref="A17:E17"/>
    <mergeCell ref="A4:A5"/>
    <mergeCell ref="B4:B5"/>
    <mergeCell ref="C4:C5"/>
    <mergeCell ref="D4:D5"/>
    <mergeCell ref="E4:E5"/>
    <mergeCell ref="J4:J5"/>
    <mergeCell ref="K4:K5"/>
    <mergeCell ref="A14:O14"/>
    <mergeCell ref="F4:F5"/>
    <mergeCell ref="G4:G5"/>
    <mergeCell ref="H4:H5"/>
    <mergeCell ref="I4:I5"/>
    <mergeCell ref="A15:E15"/>
    <mergeCell ref="K15:L15"/>
    <mergeCell ref="L4:L5"/>
    <mergeCell ref="M4:M5"/>
    <mergeCell ref="N4:N5"/>
    <mergeCell ref="A1:B1"/>
    <mergeCell ref="A2:O2"/>
    <mergeCell ref="A3:F3"/>
    <mergeCell ref="A12:F12"/>
    <mergeCell ref="A13:O13"/>
    <mergeCell ref="O4:O5"/>
  </mergeCells>
  <printOptions/>
  <pageMargins left="0.2362204724409449" right="0.2362204724409449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B3" sqref="A3:J11"/>
    </sheetView>
  </sheetViews>
  <sheetFormatPr defaultColWidth="9.00390625" defaultRowHeight="13.5"/>
  <cols>
    <col min="1" max="1" width="3.875" style="0" customWidth="1"/>
    <col min="2" max="2" width="19.375" style="0" customWidth="1"/>
    <col min="3" max="3" width="9.875" style="1" customWidth="1"/>
    <col min="4" max="4" width="14.00390625" style="14" customWidth="1"/>
    <col min="5" max="5" width="13.125" style="14" bestFit="1" customWidth="1"/>
    <col min="6" max="6" width="12.75390625" style="14" customWidth="1"/>
    <col min="7" max="7" width="14.875" style="14" customWidth="1"/>
    <col min="8" max="8" width="16.875" style="14" customWidth="1"/>
    <col min="9" max="9" width="9.25390625" style="0" customWidth="1"/>
    <col min="10" max="10" width="9.125" style="0" customWidth="1"/>
  </cols>
  <sheetData>
    <row r="1" spans="1:10" ht="30" customHeight="1">
      <c r="A1" s="54" t="s">
        <v>3</v>
      </c>
      <c r="B1" s="57" t="s">
        <v>4</v>
      </c>
      <c r="C1" s="61" t="s">
        <v>5</v>
      </c>
      <c r="D1" s="58" t="s">
        <v>9</v>
      </c>
      <c r="E1" s="58" t="s">
        <v>10</v>
      </c>
      <c r="F1" s="58" t="s">
        <v>11</v>
      </c>
      <c r="G1" s="58" t="s">
        <v>12</v>
      </c>
      <c r="H1" s="58" t="s">
        <v>14</v>
      </c>
      <c r="I1" s="57" t="s">
        <v>16</v>
      </c>
      <c r="J1" s="54" t="s">
        <v>17</v>
      </c>
    </row>
    <row r="2" spans="1:10" ht="13.5">
      <c r="A2" s="54"/>
      <c r="B2" s="57"/>
      <c r="C2" s="61"/>
      <c r="D2" s="58"/>
      <c r="E2" s="58"/>
      <c r="F2" s="58"/>
      <c r="G2" s="58"/>
      <c r="H2" s="58"/>
      <c r="I2" s="57"/>
      <c r="J2" s="54"/>
    </row>
    <row r="3" spans="1:10" s="35" customFormat="1" ht="18.75">
      <c r="A3" s="30">
        <v>1</v>
      </c>
      <c r="B3" s="30" t="s">
        <v>34</v>
      </c>
      <c r="C3" s="31" t="s">
        <v>18</v>
      </c>
      <c r="D3" s="32">
        <f aca="true" t="shared" si="0" ref="D3:D10">E3+F3</f>
        <v>143.08</v>
      </c>
      <c r="E3" s="33">
        <v>24.68</v>
      </c>
      <c r="F3" s="33">
        <v>118.4</v>
      </c>
      <c r="G3" s="22">
        <v>6678.874086249999</v>
      </c>
      <c r="H3" s="23">
        <f>G3*D3</f>
        <v>955613.30426065</v>
      </c>
      <c r="I3" s="34" t="s">
        <v>19</v>
      </c>
      <c r="J3" s="34" t="s">
        <v>20</v>
      </c>
    </row>
    <row r="4" spans="1:10" s="41" customFormat="1" ht="18.75">
      <c r="A4" s="30">
        <v>2</v>
      </c>
      <c r="B4" s="36" t="s">
        <v>34</v>
      </c>
      <c r="C4" s="37" t="s">
        <v>21</v>
      </c>
      <c r="D4" s="38">
        <f t="shared" si="0"/>
        <v>121</v>
      </c>
      <c r="E4" s="39">
        <v>20.88</v>
      </c>
      <c r="F4" s="39">
        <v>100.12</v>
      </c>
      <c r="G4" s="26">
        <v>6650.649301249999</v>
      </c>
      <c r="H4" s="23">
        <f>G4*D4</f>
        <v>804728.5654512498</v>
      </c>
      <c r="I4" s="34" t="s">
        <v>19</v>
      </c>
      <c r="J4" s="40" t="s">
        <v>20</v>
      </c>
    </row>
    <row r="5" spans="1:10" s="35" customFormat="1" ht="18.75">
      <c r="A5" s="30">
        <v>3</v>
      </c>
      <c r="B5" s="30" t="s">
        <v>34</v>
      </c>
      <c r="C5" s="31" t="s">
        <v>22</v>
      </c>
      <c r="D5" s="32">
        <f t="shared" si="0"/>
        <v>121</v>
      </c>
      <c r="E5" s="33">
        <v>20.88</v>
      </c>
      <c r="F5" s="33">
        <v>100.12</v>
      </c>
      <c r="G5" s="22">
        <v>6557.306884999999</v>
      </c>
      <c r="H5" s="23">
        <f>G5*D5</f>
        <v>793434.1330849999</v>
      </c>
      <c r="I5" s="34" t="s">
        <v>19</v>
      </c>
      <c r="J5" s="34" t="s">
        <v>20</v>
      </c>
    </row>
    <row r="6" spans="1:10" s="35" customFormat="1" ht="18.75">
      <c r="A6" s="30">
        <v>4</v>
      </c>
      <c r="B6" s="30" t="s">
        <v>34</v>
      </c>
      <c r="C6" s="31" t="s">
        <v>23</v>
      </c>
      <c r="D6" s="32">
        <f t="shared" si="0"/>
        <v>125.29</v>
      </c>
      <c r="E6" s="33">
        <v>21.61</v>
      </c>
      <c r="F6" s="33">
        <v>103.68</v>
      </c>
      <c r="G6" s="22">
        <v>6775.470240624998</v>
      </c>
      <c r="H6" s="23">
        <f>G6*D6</f>
        <v>848898.666447906</v>
      </c>
      <c r="I6" s="34" t="s">
        <v>19</v>
      </c>
      <c r="J6" s="34" t="s">
        <v>20</v>
      </c>
    </row>
    <row r="7" spans="1:10" s="35" customFormat="1" ht="18.75">
      <c r="A7" s="30">
        <v>5</v>
      </c>
      <c r="B7" s="30" t="s">
        <v>35</v>
      </c>
      <c r="C7" s="31" t="s">
        <v>37</v>
      </c>
      <c r="D7" s="32">
        <f t="shared" si="0"/>
        <v>128.71</v>
      </c>
      <c r="E7" s="33">
        <v>22.21</v>
      </c>
      <c r="F7" s="33">
        <v>106.5</v>
      </c>
      <c r="G7" s="22">
        <v>7923</v>
      </c>
      <c r="H7" s="23">
        <v>1073441.4000000001</v>
      </c>
      <c r="I7" s="34" t="s">
        <v>19</v>
      </c>
      <c r="J7" s="34" t="s">
        <v>20</v>
      </c>
    </row>
    <row r="8" spans="1:10" s="35" customFormat="1" ht="18.75">
      <c r="A8" s="30">
        <v>6</v>
      </c>
      <c r="B8" s="30" t="s">
        <v>35</v>
      </c>
      <c r="C8" s="31" t="s">
        <v>24</v>
      </c>
      <c r="D8" s="32">
        <f t="shared" si="0"/>
        <v>143.09</v>
      </c>
      <c r="E8" s="33">
        <v>24.69</v>
      </c>
      <c r="F8" s="33">
        <v>118.4</v>
      </c>
      <c r="G8" s="22">
        <v>6533.969137499999</v>
      </c>
      <c r="H8" s="23">
        <f>G8*D8</f>
        <v>934945.6438848749</v>
      </c>
      <c r="I8" s="34" t="s">
        <v>19</v>
      </c>
      <c r="J8" s="34" t="s">
        <v>20</v>
      </c>
    </row>
    <row r="9" spans="1:10" s="35" customFormat="1" ht="18.75">
      <c r="A9" s="30">
        <v>7</v>
      </c>
      <c r="B9" s="30" t="s">
        <v>35</v>
      </c>
      <c r="C9" s="31" t="s">
        <v>25</v>
      </c>
      <c r="D9" s="32">
        <f t="shared" si="0"/>
        <v>143.09</v>
      </c>
      <c r="E9" s="33">
        <v>24.69</v>
      </c>
      <c r="F9" s="33">
        <v>118.4</v>
      </c>
      <c r="G9" s="22">
        <v>6541.745528749999</v>
      </c>
      <c r="H9" s="23">
        <f>G9*D9</f>
        <v>936058.3677088374</v>
      </c>
      <c r="I9" s="34" t="s">
        <v>19</v>
      </c>
      <c r="J9" s="34" t="s">
        <v>20</v>
      </c>
    </row>
    <row r="10" spans="1:10" s="35" customFormat="1" ht="18.75">
      <c r="A10" s="30">
        <v>8</v>
      </c>
      <c r="B10" s="30" t="s">
        <v>35</v>
      </c>
      <c r="C10" s="31" t="s">
        <v>26</v>
      </c>
      <c r="D10" s="32">
        <f t="shared" si="0"/>
        <v>143.09</v>
      </c>
      <c r="E10" s="33">
        <v>24.69</v>
      </c>
      <c r="F10" s="33">
        <v>118.4</v>
      </c>
      <c r="G10" s="22">
        <v>6621.978681249999</v>
      </c>
      <c r="H10" s="23">
        <f>G10*D10</f>
        <v>947538.9295000624</v>
      </c>
      <c r="I10" s="34" t="s">
        <v>19</v>
      </c>
      <c r="J10" s="34" t="s">
        <v>20</v>
      </c>
    </row>
    <row r="11" spans="1:10" s="42" customFormat="1" ht="18.75">
      <c r="A11" s="62" t="s">
        <v>27</v>
      </c>
      <c r="B11" s="62"/>
      <c r="C11" s="62"/>
      <c r="D11" s="32">
        <f>SUM(D3:D10)</f>
        <v>1068.3500000000001</v>
      </c>
      <c r="E11" s="33">
        <f>SUM(E3:E10)</f>
        <v>184.32999999999998</v>
      </c>
      <c r="F11" s="33">
        <f>SUM(F3:F10)</f>
        <v>884.0199999999999</v>
      </c>
      <c r="G11" s="22">
        <f>H11/D11</f>
        <v>6827.967436082351</v>
      </c>
      <c r="H11" s="22">
        <f>SUM(H3:H10)</f>
        <v>7294659.01033858</v>
      </c>
      <c r="I11" s="34"/>
      <c r="J11" s="29"/>
    </row>
    <row r="12" spans="3:8" s="2" customFormat="1" ht="24.75" customHeight="1">
      <c r="C12" s="1"/>
      <c r="D12" s="14"/>
      <c r="E12" s="14"/>
      <c r="F12" s="14"/>
      <c r="G12" s="14"/>
      <c r="H12" s="14"/>
    </row>
    <row r="13" spans="3:8" s="2" customFormat="1" ht="24.75" customHeight="1">
      <c r="C13" s="1"/>
      <c r="D13" s="14"/>
      <c r="E13" s="14"/>
      <c r="F13" s="14"/>
      <c r="G13" s="14"/>
      <c r="H13" s="14"/>
    </row>
    <row r="14" spans="3:8" s="2" customFormat="1" ht="24.75" customHeight="1">
      <c r="C14" s="1"/>
      <c r="D14" s="14"/>
      <c r="E14" s="14"/>
      <c r="F14" s="14"/>
      <c r="G14" s="14"/>
      <c r="H14" s="14"/>
    </row>
    <row r="15" spans="3:8" s="2" customFormat="1" ht="24.75" customHeight="1">
      <c r="C15" s="1"/>
      <c r="D15" s="14"/>
      <c r="E15" s="14"/>
      <c r="F15" s="14"/>
      <c r="G15" s="14"/>
      <c r="H15" s="14"/>
    </row>
    <row r="16" spans="3:8" s="2" customFormat="1" ht="24.75" customHeight="1">
      <c r="C16" s="1"/>
      <c r="D16" s="14"/>
      <c r="E16" s="14"/>
      <c r="F16" s="14"/>
      <c r="G16" s="14"/>
      <c r="H16" s="14"/>
    </row>
    <row r="17" spans="3:8" s="2" customFormat="1" ht="24.75" customHeight="1">
      <c r="C17" s="1"/>
      <c r="D17" s="14"/>
      <c r="E17" s="14"/>
      <c r="F17" s="14"/>
      <c r="G17" s="14"/>
      <c r="H17" s="14"/>
    </row>
    <row r="18" spans="3:8" s="2" customFormat="1" ht="24.75" customHeight="1">
      <c r="C18" s="1"/>
      <c r="D18" s="14"/>
      <c r="E18" s="14"/>
      <c r="F18" s="14"/>
      <c r="G18" s="14"/>
      <c r="H18" s="14"/>
    </row>
    <row r="19" spans="3:8" s="2" customFormat="1" ht="24.75" customHeight="1">
      <c r="C19" s="1"/>
      <c r="D19" s="14"/>
      <c r="E19" s="14"/>
      <c r="F19" s="14"/>
      <c r="G19" s="14"/>
      <c r="H19" s="14"/>
    </row>
    <row r="20" spans="3:8" s="2" customFormat="1" ht="30.75" customHeight="1">
      <c r="C20" s="1"/>
      <c r="D20" s="14"/>
      <c r="E20" s="14"/>
      <c r="F20" s="14"/>
      <c r="G20" s="14"/>
      <c r="H20" s="14"/>
    </row>
    <row r="21" ht="42" customHeight="1"/>
    <row r="22" ht="51.75" customHeight="1"/>
    <row r="23" ht="27" customHeight="1"/>
    <row r="24" ht="25.5" customHeight="1"/>
  </sheetData>
  <sheetProtection/>
  <mergeCells count="11">
    <mergeCell ref="A11:C11"/>
    <mergeCell ref="E1:E2"/>
    <mergeCell ref="F1:F2"/>
    <mergeCell ref="G1:G2"/>
    <mergeCell ref="H1:H2"/>
    <mergeCell ref="A1:A2"/>
    <mergeCell ref="B1:B2"/>
    <mergeCell ref="C1:C2"/>
    <mergeCell ref="D1:D2"/>
    <mergeCell ref="I1:I2"/>
    <mergeCell ref="J1:J2"/>
  </mergeCells>
  <printOptions/>
  <pageMargins left="0.25" right="0.25" top="0.75" bottom="0.75" header="0.3" footer="0.3"/>
  <pageSetup horizontalDpi="600" verticalDpi="600" orientation="landscape" paperSize="9" r:id="rId1"/>
  <ignoredErrors>
    <ignoredError sqref="G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2022-09-07T01:20:29Z</cp:lastPrinted>
  <dcterms:created xsi:type="dcterms:W3CDTF">2020-11-09T01:23:39Z</dcterms:created>
  <dcterms:modified xsi:type="dcterms:W3CDTF">2022-10-13T07:20:07Z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