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firstSheet="1" activeTab="1"/>
  </bookViews>
  <sheets>
    <sheet name="1" sheetId="1" state="hidden" r:id="rId1"/>
    <sheet name="入库项目" sheetId="2" r:id="rId2"/>
  </sheets>
  <definedNames>
    <definedName name="_xlnm.Print_Titles" localSheetId="0">'1'!$2:$5</definedName>
    <definedName name="_xlnm.Print_Area" localSheetId="1">'入库项目'!$A$1:$O$38</definedName>
    <definedName name="_xlnm.Print_Titles" localSheetId="1">'入库项目'!$4:$5</definedName>
  </definedNames>
  <calcPr fullCalcOnLoad="1"/>
</workbook>
</file>

<file path=xl/sharedStrings.xml><?xml version="1.0" encoding="utf-8"?>
<sst xmlns="http://schemas.openxmlformats.org/spreadsheetml/2006/main" count="464" uniqueCount="224">
  <si>
    <t>附件2</t>
  </si>
  <si>
    <t>清新区2023年省级涉农补充入库项目情况表</t>
  </si>
  <si>
    <t>金额：万元</t>
  </si>
  <si>
    <t>序号</t>
  </si>
  <si>
    <t>区级主管部门</t>
  </si>
  <si>
    <t>业务部门对应股室</t>
  </si>
  <si>
    <t>一级项目名称</t>
  </si>
  <si>
    <t>二级项目名称
（具体项目名称）</t>
  </si>
  <si>
    <t>项目分类
(根据入库指引对应填写）</t>
  </si>
  <si>
    <t>项目实施内容</t>
  </si>
  <si>
    <t>项目总投资</t>
  </si>
  <si>
    <t>2023年拟申请省级补助金额</t>
  </si>
  <si>
    <t>用款单位</t>
  </si>
  <si>
    <t>实施地点</t>
  </si>
  <si>
    <r>
      <t xml:space="preserve">项目绩效目标
</t>
    </r>
    <r>
      <rPr>
        <b/>
        <sz val="18"/>
        <color indexed="8"/>
        <rFont val="仿宋"/>
        <family val="3"/>
      </rPr>
      <t>（与提交的项目绩效目标申报表一致）</t>
    </r>
  </si>
  <si>
    <t>是否为考核任务</t>
  </si>
  <si>
    <t>具体对应考核任务</t>
  </si>
  <si>
    <t>申报依据
（上级文件、区级批复等文号名称，与提交附件一致）</t>
  </si>
  <si>
    <t>备注</t>
  </si>
  <si>
    <t>涉农领域省对市县考核事项</t>
  </si>
  <si>
    <t>乡村振兴“九大攻坚”行动</t>
  </si>
  <si>
    <t xml:space="preserve">省政府十件民生实事中涉农领域事项     </t>
  </si>
  <si>
    <t>其他上级考核任务（具体列明什么考核）</t>
  </si>
  <si>
    <t>清新区农业农村局</t>
  </si>
  <si>
    <t>农业社会事业促进股</t>
  </si>
  <si>
    <t>村庄基础设施建设</t>
  </si>
  <si>
    <t>清远市清新区农村厕所革命项目</t>
  </si>
  <si>
    <t>农村改厕问题摸排整改</t>
  </si>
  <si>
    <t xml:space="preserve">持续推进农村厕所革命，着力整改农村问题厕所，重点做好农村厕所粪污无害化处理或资源化利用，提升农村人居环境质量。
</t>
  </si>
  <si>
    <t>各镇（各自然村）</t>
  </si>
  <si>
    <t xml:space="preserve">是 </t>
  </si>
  <si>
    <t>是</t>
  </si>
  <si>
    <t>关于扎实推进“十四五”农村厕所革命的实施意见 （粤农农〔2021〕339号 ）、关于印发《清远市扎实推进“十四五”农村厕所革命实施方案》的通知（清农农[2022]14号）、关于印发《清远市清新区扎实推进“十四五”农村厕所革命实施方案》的通知（清新乡振办[2022]2号）</t>
  </si>
  <si>
    <t>清远市清新区村庄清洁行动</t>
  </si>
  <si>
    <t>美丽乡村建设</t>
  </si>
  <si>
    <t>着力解决村庄环境脏乱差问题，实现村内垃圾不乱堆乱放，污水乱泼乱倒现象明显减少，粪污无明显暴露，杂物堆放整齐，房前屋后干净整洁，村庄环境干净、整洁、有序，村容村貌明显提升。</t>
  </si>
  <si>
    <t>关于印发《清远市清新区关于持续开展村庄清洁行动实施方案》的通知（清新委农办〔2020〕3号）</t>
  </si>
  <si>
    <t>清远市清新区农村村内道路硬化建设项目</t>
  </si>
  <si>
    <t>村内道路硬化建设</t>
  </si>
  <si>
    <t>持续推进农村村内道路建设，在基本完成村内干路硬化的前提下，有序实施村内支路、巷路硬化，补齐农村基础设施短板、改善农民群众出行条件。</t>
  </si>
  <si>
    <t>乡村振兴考核</t>
  </si>
  <si>
    <t>省委实施乡村振兴战略领导小组《关于实施“三农”领域突出短板“九大攻坚”行动的指导意见》（粤乡振组〔2021〕8号）、关于印发《广东省农村村内道路建设攻坚行动方案》的通知（粤乡振组办〔2021〕16号）、关于印发《清远市清新区农村村内道路硬化工程建设实施方案》的通知（清新乡振办〔2022〕7号）</t>
  </si>
  <si>
    <t>清远市清新区美丽乡村建设项目</t>
  </si>
  <si>
    <t>根据省委办公厅、广东省人民政府办公厅印发《关于全域推进农村人居环境整治建设生态宜居美丽乡村的实施方案》的通知（粤办发[2018]21号)文件要求，到2022年年底全区60%以上以上行政村达到美丽宜居村标准，重点开展村庄人居环境整治；推进生活垃圾处理、生活污水处理、村道和村内道路硬化、农村厕所改造、村庄集中供水；整治改造农民住房；提升村庄基本公共服务水平、村庄绿化美化建设水平、乡风文明水平等内容。</t>
  </si>
  <si>
    <t>根据省委办公厅、广东省人民政府办公厅印发《关于全域推进农村人居环境整治建设生态宜居美丽乡村的实施方案》的通知（粤办发[2018]21号)文件要求，到2022年年底全区60%以上以上行政村达到美丽宜居村标准，农村居民生活居住条件明显改善，农村生活垃圾和污水得到有效治理，村容村貌明显提升，农村人居环境“脏乱差”问题基本解决。</t>
  </si>
  <si>
    <t>否</t>
  </si>
  <si>
    <t>中共广东省省委办公厅、广东省人民政府办公厅印发《关于全域推进农村人居环境整治建设生态宜居美丽乡村的实施方案》的通知（粤办发[2018]21号)、关于印发《清远市关于深入推进“千村示范、万村整治”工程的行动方案》的通知（清乡振组[2019]3号）、关于印发《清远市清新区全域推进农村人居环境整治深入开展“千村示范、万村整治”工程建设美丽乡村总体实施方案》的通知（清新委农办〔2019〕12号）</t>
  </si>
  <si>
    <t>清远市清新区农业农村局</t>
  </si>
  <si>
    <t>信息股</t>
  </si>
  <si>
    <t>驻镇帮镇扶村（提升产业发展水平）</t>
  </si>
  <si>
    <t>2023年农业品牌创建、宣传推广</t>
  </si>
  <si>
    <t>产业升级类项目</t>
  </si>
  <si>
    <t>大力抓好市场体系建设工作。一是确定对象，手续齐全、主动做好农产品质量安全工作、产品上市前或定期主动要求抽样检测并合格。二是局里设立专门展柜，展示这些优质农产品。三是积极推动企业申报称号、创建品牌。四是局里派人积极参加各类的展销会，推销这些对象产品，展示品牌。五是如经费充足，请第三方进行规划。</t>
  </si>
  <si>
    <t>清新区</t>
  </si>
  <si>
    <t>1.组织清新区企业参展数：≥10家
2.举办产销对接活动（含产区考察、销区展销等）：≥5次
3.网红直播及带货营销，主播邀请、产品上架、直播：直播活动≥2次
4.央媒、省市区媒体、社会媒体平台宣传，新闻发布会，电视、电台、报刊及网络媒体宣传：≥50篇(次)</t>
  </si>
  <si>
    <t>粤财农[2021]126号广东省财政厅 广东省农业农村厅 广东省乡村振兴局关于印发《广东省乡村振兴驻镇帮镇扶村资金筹集使用监管办法》的通知</t>
  </si>
  <si>
    <t>农村合作经济指导股</t>
  </si>
  <si>
    <t>构建现代乡村产业体系</t>
  </si>
  <si>
    <t>清远市清新区农村土地确权项目（档案资料电子化项目）</t>
  </si>
  <si>
    <t>农业新型经营主体发展项目</t>
  </si>
  <si>
    <t>按照相关要求，申报土地确权工作经费以及确权档案电子化项目资金。</t>
  </si>
  <si>
    <t>清新区农业农村局、第三方服务公司</t>
  </si>
  <si>
    <t>在全区8个镇开展确权工作，确权实测面积为56.5472万亩，应确权农户数117905户，稳定农村土地承包关系30年以上，农民群众满意度80%以上。</t>
  </si>
  <si>
    <t>粤农[2014]275号《关于印发&lt;广东省农村土地承包经营权确权登记颁证实施方案&gt;的通知》</t>
  </si>
  <si>
    <t>种植业管理股</t>
  </si>
  <si>
    <t>“一村一品、一镇一业”青花梨项目</t>
  </si>
  <si>
    <t>浸潭镇黄田村所植青花梨品种适应性和抗逆性很好，具备抗高温能力强和需冷量低（约200小时左右）两大特性，在我国南方广大地区均适合大面积发展，但青花梨多于山地种植，山路崎岖，为了提升青花梨的运输效率和种植效率，特建设新增机耕道路1000米、新增运输和种植农用机械以及建设青花梨基地灌溉站；同时计划注册商标，制作彩色青花梨品牌纸盒包装10000个，另在重要交通路口制造项目展示牌、道路广告牌提升青花梨知名度。</t>
  </si>
  <si>
    <t>清远市清新区浸潭镇黄田禾联岗青花沙梨农民专业合作社</t>
  </si>
  <si>
    <t>浸潭镇黄田村</t>
  </si>
  <si>
    <t>1.建成机耕道路1000米
2.建成蓄水池57.6m³
3.带动参与项目农民年人均收入达10000元/年
4.服务对象满意度为95%
5.企业满意度100%</t>
  </si>
  <si>
    <t>《关于持续推进“一村一品、一镇一业”富民兴村产业发展的通知》（粤农农办〔2022〕61号）</t>
  </si>
  <si>
    <t>“一村一品、一镇一业”夏威夷坚果项目</t>
  </si>
  <si>
    <t>夏威夷坚果产业是石潭镇重点农业产业之一，全镇常年栽培面积达4500余亩，拥有5亩以上坚果种植大户80余户。近年来，通过政策扶持、设施投入和技术推广，夏威夷坚果生产发展迅速，为推动我区坚果产业发展，特申请建设50亩夏威夷坚果绿色高效生产示范基地和配套灌溉设施、7亩种苗繁育基地、15吨坚果烘干房、坚果厂房和设备购置、坚果开口机，另进行包装设计、电商销售渠道建设、实体店销售渠道形象建设等提升坚果品牌知名度。</t>
  </si>
  <si>
    <t>清远市清新区日强坚果种植专业合作社</t>
  </si>
  <si>
    <t>清新区石潭镇中和村委会塘尾村</t>
  </si>
  <si>
    <t>1.建成绿色高效生产示范基地50亩
2.建成种苗繁育基地7亩
3.年度资金支出进度为100%
4.服务对象满意度95%
5.企业满意度100%</t>
  </si>
  <si>
    <t>“一村一品、一镇一业”金鱼项目</t>
  </si>
  <si>
    <t>太平镇具有较好的金鱼养殖产业基础，是清远地区最大的观赏鱼养殖产区。目前全镇观赏鱼养殖面积超过1000亩，观赏鱼养殖配套产业链（物流、贸易、饲料等）较为完善，本项目拟通过引进特色金鱼品种、建设孵化池、建设高质高效种养示范基地并购置相应设备、制订金鱼养殖标准1套等项目内容来提升我区金鱼产业质量。</t>
  </si>
  <si>
    <t>清远金皇水族有限公司</t>
  </si>
  <si>
    <t>清新区太平镇大南村</t>
  </si>
  <si>
    <t>1.建成高质高效种养示范基地120亩
2.制订金鱼养殖标准1套
3.建成苗种饲养池50亩
4.服务对象满意度95%
5.企业满意度100%</t>
  </si>
  <si>
    <t>“一村一品、一镇一业”小龙虾项目</t>
  </si>
  <si>
    <t>太平镇现时小龙虾的养殖约有150亩以上，小龙虾年产值达到350万元，占农业总产值31%以上，已成为太平镇年丰村的农业支柱产业之一，本项目拟通过建设120亩小龙虾生态养殖示范基地并推广养殖150亩、完善种苗繁育基地建设、研制《小龙虾标准化养殖技术规程》、购置一批农业机械设备，完善农业设施、建立小龙虾科普馆等内容提升我区小龙虾产业价值，促进产业发展。</t>
  </si>
  <si>
    <t>清远市农美荷花养殖专业合作社</t>
  </si>
  <si>
    <t>清新区太平镇年丰村</t>
  </si>
  <si>
    <t>1.建成小龙虾特色品种示范推广养殖基地150亩
2.建成小龙虾高效养殖示范基地120亩
3.制订《小龙虾养殖标准操作规程》1套
4.服务对象满意度95%
5.企业满意度100%</t>
  </si>
  <si>
    <t>“一村一品、一镇一业”芳香樟项目</t>
  </si>
  <si>
    <t>通过对清远市清新区山地的调查，结果发现现有荒山荒坡建设芳香樟种植基地及其相关配套设施可规范农业生产，保护环境，节约林业生产成本，增加林农收入，太平镇拟通过本项目修建加工厂房、安装吊卸设备等项目内容促进芳香樟农产品加工转化增值，拉长产业链条，增强产品市场竞争力，促进林业经济的快速发展。</t>
  </si>
  <si>
    <t>清远市红新农业发展有限公司</t>
  </si>
  <si>
    <t>清新区太平镇秦皇村</t>
  </si>
  <si>
    <t>1.建成加工厂房1000㎡
2.建成彩瓦厂房70㎡
3.预期参与项目农民年人均收入为25600元/年
4.服务对象满意度95%
5.企业满意度100%</t>
  </si>
  <si>
    <t>“一村一品、一镇一业”秦皇山高山云雾茶项目</t>
  </si>
  <si>
    <t>太平镇山心村空气清新，地理条件优越，独特的气候条件和土壤环境，是种植高山云雾茶的理想之地，茶叶是山心村的农业支柱产业之一，收入占村民收入的30%，发展该项目利于带动农户提质增收。本项目拟通过建立200亩高山云雾茶生态种植示范基地、建设育苗基地1000平方米、购置农用机械设备、打造商标等内容，促进我区高山云雾茶产业发展，形成区域品牌。</t>
  </si>
  <si>
    <t>清远市清新区惠心种植农民专业合作社</t>
  </si>
  <si>
    <t>清新区太平镇山心村</t>
  </si>
  <si>
    <t>1.建成种植示范基地200亩
2.建成育苗基地1000㎡
3.年度资金支出进度为100%
4.服务对象满意度95%
5.企业满意度100%</t>
  </si>
  <si>
    <t>“一村一品、一镇一业”北楼山茶项目</t>
  </si>
  <si>
    <t>远市清新区北楼山茶种植专业合作社</t>
  </si>
  <si>
    <t>清新区龙颈镇车头村</t>
  </si>
  <si>
    <t>1.制定茶叶制作技艺标准体系1套
2.建成茶叶展示销售中心100㎡
3.预期参与项目农民年人均收入为11000元/年
4.服务对象满意度95%
5.企业满意度100%</t>
  </si>
  <si>
    <t>帮扶股</t>
  </si>
  <si>
    <t>清远市清新区龙颈镇特色产业项目</t>
  </si>
  <si>
    <t>产业升级类项目
贴息贷款
产业基础设施建设类</t>
  </si>
  <si>
    <t>根据龙颈镇现有农业龙头企业，为做大做强特色产业项目，计划配置产业项目生产、加工等方面设施设备，提升特色产业项目发展水平。</t>
  </si>
  <si>
    <t>龙颈镇人民政府</t>
  </si>
  <si>
    <t>清远市清新区龙颈镇</t>
  </si>
  <si>
    <t>从南药、木谷营茶、骆坑笋特色种植业，蛋鸡特色养殖业等，通过一二三产业融合发展，做大做强特色产业项目，发展高质量庭院经济，同时，产业项目建立联农带农机制，全面提升龙颈镇乡村振兴产业发展水平，实现村集体经济壮大，农业增效、农民增收、农村繁荣。</t>
  </si>
  <si>
    <t>省审计署驻龙颈镇拟计划实施项目</t>
  </si>
  <si>
    <t>合计</t>
  </si>
  <si>
    <t>清远市清新区2023年涉农补充项目入库汇总表</t>
  </si>
  <si>
    <t>根据省委办公厅、广东省人民政府办公厅印发《关于全域推进农村人居环境整治建设生态宜居美丽乡村的实施方案》的通知（粤办发[2018]21号)文件要求，到2023年年底全区70%以上以上行政村达到美丽宜居村标准，重点开展村庄人居环境整治；推进生活垃圾处理、生活污水处理、村道和村内道路硬化、农村厕所改造、村庄集中供水；整治改造农民住房；提升村庄基本公共服务水平、村庄绿化美化建设水平、乡风文明水平等内容。</t>
  </si>
  <si>
    <t>根据省委办公厅、广东省人民政府办公厅印发《关于全域推进农村人居环境整治建设生态宜居美丽乡村的实施方案》的通知（粤办发[2018]21号)文件要求，到2023年年底全区70%以上以上行政村达到美丽宜居村标准，农村居民生活居住条件明显改善，农村生活垃圾和污水得到有效治理，村容村貌明显提升，农村人居环境“脏乱差”问题基本解决。</t>
  </si>
  <si>
    <t>清远市清新区2023年农业品牌市场体系建设</t>
  </si>
  <si>
    <t>全面推进乡村振兴，加快建设农业强区，全面实施“2420”战略，助力清远市五大百亿农业产业建设，大力抓好市场体系建设工作。以清远鸡、桂花鱼两大重点产业为突破口，着力打造清远鸡、桂花鱼、丝苗米、南药四个20亿农业产业，兼顾区内其他优质农产品。一是确定对象，需手续齐全、主动做好农产品质量安全工作、产品上市前或定期主动要求抽样检测并合格。二是局里设立专门展柜，展示这些优质农产品。三是积极推动企业申报称号、创建品牌。四是积极参加各类的展销会，推销这些对象产品，展示品牌。五是如经费充足，请第三方进行规划。</t>
  </si>
  <si>
    <t>清新区各镇</t>
  </si>
  <si>
    <t>清远市清新区“一村一品、一镇一业”项目（7个）</t>
  </si>
  <si>
    <t>1.青花梨项目：浸潭镇黄田村所植青花梨品种适应性和抗逆性很好，具备抗高温能力强和需冷量低（约200小时左右）两大特性，在我国南方广大地区均适合大面积发展，但青花梨多于山地种植，山路崎岖，为了提升青花梨的运输效率和种植效率，特建设新增机耕道路1000米、新增运输和种植农用机械以及建设青花梨基地灌溉站；同时计划注册商标，制作彩色青花梨品牌纸盒包装10000个，另在重要交通路口制造项目展示牌、道路广告牌提升青花梨知名度。
2.夏威夷坚果项目：夏威夷坚果产业是石潭镇重点农业产业之一，全镇常年栽培面积达4500余亩，拥有5亩以上坚果种植大户80余户。近年来，通过政策扶持、设施投入和技术推广，夏威夷坚果生产发展迅速，为推动我区坚果产业发展，特申请建设50亩夏威夷坚果绿色高效生产示范基地和配套灌溉设施、7亩种苗繁育基地、15吨坚果烘干房、坚果厂房和设备购置、坚果开口机，另进行包装设计、电商销售渠道建设、实体店销售渠道形象建设等提升坚果品牌知名度。
3.金鱼项目：太平镇具有较好的金鱼养殖产业基础，是清远地区最大的观赏鱼养殖产区。目前全镇观赏鱼养殖面积超过1000亩，观赏鱼养殖配套产业链（物流、贸易、饲料等）较为完善，本项目拟通过引进特色金鱼品种、建设孵化池、建设高质高效种养示范基地并购置相应设备、制订金鱼养殖标准1套等项目内容来提升我区金鱼产业质量。
4.小龙虾项目：太平镇现时小龙虾的养殖约有150亩以上，小龙虾年产值达到350万元，占农业总产值31%以上，已成为太平镇年丰村的农业支柱产业之一，本项目拟通过建设120亩小龙虾生态养殖示范基地并推广养殖150亩、完善种苗繁育基地建设、研制《小龙虾标准化养殖技术规程》、购置一批农业机械设备，完善农业设施、建立小龙虾科普馆等内容提升我区小龙虾产业价值，促进产业发展。
5.芳香樟项目：通过对清远市清新区山地的调查，结果发现现有荒山荒坡建设芳香樟种植基地及其相关配套设施可规范农业生产，保护环境，节约林业生产成本，增加林农收入，太平镇拟通过本项目修建加工厂房、安装吊卸设备等项目内容促进芳香樟农产品加工转化增值，拉长产业链条，增强产品市场竞争力，促进林业经济的快速发展。
6.秦皇山高山云雾茶项目：太平镇山心村空气清新，地理条件优越，独特的气候条件和土壤环境，是种植高山云雾茶的理想之地，茶叶是山心村的农业支柱产业之一，收入占村民收入的30%，发展该项目利于带动农户提质增收。本项目拟通过建立200亩高山云雾茶生态种植示范基地、建设育苗基地1000平方米、购置农用机械设备、打造商标等内容，促进我区高山云雾茶产业发展，形成区域品牌。
7.北楼山茶项目：太平镇山心村空气清新，地理条件优越，独特的气候条件和土壤环境，是种植高山云雾茶的理想之地，茶叶是山心村的农业支柱产业之一，收入占村民收入的30%，发展该项目利于带动农户提质增收。本项目拟通过建立200亩高山云雾茶生态种植示范基地、建设育苗基地1000平方米、购置农用机械设备、打造商标等内容，促进我区高山云雾茶产业发展，形成区域品牌。</t>
  </si>
  <si>
    <t>1.清远市清新区浸潭镇黄田禾联岗青花沙梨农民专业合作社
2.清远市清新区日强坚果种植专业合作社
3.清远金皇水族有限公司
4.清远市农美荷花养殖专业合作社
5.清远市红新农业发展有限公司
6.清远市清新区惠心种植农民专业合作社
7.清远市清新区北楼山茶种植专业合作社</t>
  </si>
  <si>
    <t>1.浸潭镇黄田村
2.清远市清新区日强坚果种植专业合作社
3.清新区太平镇大南村
4.清新区太平镇年丰村
5.清新区太平镇秦皇村
6.清新区太平镇山心村
7.清新区龙颈镇车头村</t>
  </si>
  <si>
    <t>1.青花梨项目绩效目标：建成机耕道路1000米；建成蓄水池57.6m³；带动参与项目农民年人均收入达10000元/年；服务对象满意度为95%；企业满意度100%。
2.夏威夷坚果项目绩效目标：建成绿色高效生产示范基地50亩；建成种苗繁育基地7亩；年度资金支出进度为100%；服务对象满意度95%；企业满意度100%。
3.金鱼项目绩效目标：建成高质高效种养示范基地120亩；制订金鱼养殖标准1套；建成苗种饲养池50亩；服务对象满意度95%；企业满意度100%。
4.小龙虾项目绩效目标：建成小龙虾特色品种示范推广养殖基地150亩；建成小龙虾高效养殖示范基地120亩；制订《小龙虾养殖标准操作规程》1套；服务对象满意度95%；企业满意度100%。
5.芳香樟项目绩效目标：建成加工厂房1000㎡；建成彩瓦厂房70㎡；预期参与项目农民年人均收入为25600元/年；服务对象满意度95%；企业满意度100%。
6.秦皇山高山云雾茶项目绩效目标：建成种植示范基地200亩；建成育苗基地1000㎡；年度资金支出进度为100%；服务对象满意度95%；企业满意度100%。
7.北楼山茶项目绩效目标：1.制定茶叶制作技艺标准体系1套；建成茶叶展示销售中心100㎡；预期参与项目农民年人均收入为11000元/年；服务对象满意度95%；企业满意度100%。</t>
  </si>
  <si>
    <t>审计署广州办特派办驻龙颈镇拟计划实施项目</t>
  </si>
  <si>
    <t>清新区农业农村局合计</t>
  </si>
  <si>
    <t>清新区林业局</t>
  </si>
  <si>
    <t>政策性森林保险省级财政保费补贴</t>
  </si>
  <si>
    <t>清远市清新区政策性森林保险省级补助项目</t>
  </si>
  <si>
    <t>完成全区生态公益林参保覆盖率100%参保面积898520.01亩；完成商品林参保覆盖率50%可参保面积850000亩；实施政策性森林保险后为林木提供保障、降低森林受灾风险、减少林木损失后的再植成本，保障林农权益。购买野生动物伤害险。</t>
  </si>
  <si>
    <t>清远市清新区林业局</t>
  </si>
  <si>
    <t>粤财金[2022]14号《广东省农业保险保费财政补贴资金管理办法》</t>
  </si>
  <si>
    <t>林业产业发展</t>
  </si>
  <si>
    <t>清远市清新区新造油茶林项目</t>
  </si>
  <si>
    <t>完成省下达我区油茶新造任务3000亩，达到良种良法扩种油茶目标，促进我区油茶扩面增效，推动油茶产业高质量发展，进一步保障国家粮油战略安全。</t>
  </si>
  <si>
    <t>龙颈镇，禾云镇，石潭镇</t>
  </si>
  <si>
    <t>《广东省林业局关于下达2022年油茶林新造和低改任务的通知》（粤林函〔2022〕141号）</t>
  </si>
  <si>
    <t>造林与生态修复</t>
  </si>
  <si>
    <t>清远市清新区2023年高质量水源林建设（第二批）</t>
  </si>
  <si>
    <t>在石潭、浸潭、禾云、龙颈、太平、、三坑、太和等建设地点，通过营造林措施，营造高质量水源林工程造林0.5765万亩，开展新造林抚育0.3537万亩。</t>
  </si>
  <si>
    <t>清新区石潭镇、浸潭镇、禾云镇、龙颈镇、太平镇、三坑镇、太和镇</t>
  </si>
  <si>
    <t>造林及抚育</t>
  </si>
  <si>
    <t>《广东省林业局关于印发森林质量精准提升行动技术指南的通知》（粤林函﹝2023﹞11号）和《清远市林业局关于下达2023年森林质量精准提升任务的通知》（清林函﹝2023﹞8号）。</t>
  </si>
  <si>
    <t>清远市清新区2023年大径材培育（第二批）</t>
  </si>
  <si>
    <t>在石潭、浸潭、禾云、龙颈、太平、三坑、太和等建设地点，通过大径材培育措施，完成大径材培育1.304万亩。</t>
  </si>
  <si>
    <t>清远市清新区禾云镇古树保护项目（大湾村、岭排村）</t>
  </si>
  <si>
    <t>建立以古树资源保护和风水林保护心，建设古树公园和绿美家园，打造生态科普宣教廊、历史人文展示廊和绿美古树乡村景观廊三条廊道，对整个进行一个整体的布局，对路旁、水旁、宅旁、村旁等实施绿化。</t>
  </si>
  <si>
    <t>清新区禾云镇</t>
  </si>
  <si>
    <t>广东省林业局关于进一步加强古树名木保护管理工作的通知（粤林函〔2021〕317号）、关于城乡建设中加强历史文化保护传承的意见</t>
  </si>
  <si>
    <t>清新区林业局合计</t>
  </si>
  <si>
    <t>清新区水利局</t>
  </si>
  <si>
    <t>水库移民后期扶持</t>
  </si>
  <si>
    <t>禾云镇建中水库移民新村（铁五）自来水入户工程</t>
  </si>
  <si>
    <t>本工程为禾云镇建中水库移民新村（铁五）自来水入户工程，水源采用沙河水厂，沙河水厂主管已铺设至水库移民新村村口，工程建设内容为铺设入村、入巷、入户管道和安装入户水表，其中DN50PE管446m、DN32PE管936m、DN20PE管212m、入户水表53个。</t>
  </si>
  <si>
    <t>清远市清新区水利局</t>
  </si>
  <si>
    <t>禾云镇建中村委会铁五村</t>
  </si>
  <si>
    <t>指标名称：新建管网建设完成量；指标值：1.59公里
指标名称：项目验收合格率（%）；指标值： 100%
指标名称：工程进度达标率（%）；指标值：100%                                   指标名称：项目扶持受益移民村（个）；指标值： 1个
指标名称：项目实施效果满意度；指标值：≥95%</t>
  </si>
  <si>
    <t>小型水库移民</t>
  </si>
  <si>
    <t>《广东省大中型水库农村移民后期扶持人口核定登记办法》（粤水规范字〔2017〕1号）、关于印发《广东省水利厅 广东省发展改革委 广东省财政厅关于大中型水库移民后期扶持项目的管理办法》的通知（粤水规范字〔2019〕2 号）</t>
  </si>
  <si>
    <t>驻镇帮镇扶村（提升镇村公共基础设施水平）</t>
  </si>
  <si>
    <t>清新区太平镇龙湾大道、产业大道及旧墟一期污水管网建设工程</t>
  </si>
  <si>
    <t>1.产业大道: 机械顶管DN800管635m、牵引管DN800管172m、开挖安装DN800管78m、1m污水检查井7座、2m逆做井10座、倒虹井2座、9m钢板桩267.1T、6m高压旋喷桩212根、路面修复(C30)1907.7 m2、路缘石修复87.5m、人行道砖修复459.6 m2；
2.龙湾大道:机械顶管DN800管3531m、牵引管DN800管107m、河边沉井1座、1m污水检查井50座、1.5m污水检查井2座、2m逆做井25座、倒虹井8座、9m钢板桩63.45T、6m高压旋喷桩786根、路面修复(C30)1400 m2、路缘石修复156m、人行道砖修复394.9m2；
3.旧墟: 机械项管DN800管1706m、机械顶管DN1000管169m、、1m污水检查井30座、1.25m污水检查井7座、工作井19座、接收井23座、倒虹井2座、6m高压旋喷桩685根、12m高压旋喷桩2462根、路面修复(C30)676.7 m2、路缘石修复42m人行道砖修复53.9 m2。</t>
  </si>
  <si>
    <t>清远市清新区太平镇人民政府</t>
  </si>
  <si>
    <t>清新区太平镇龙湾大道、产业大道及旧墟</t>
  </si>
  <si>
    <t>指标名称：新建管网建设完成量；指标值：约6.4公里
指标名称：工程合格率（%）；指标值： 100%
指标名称：工程进度达标率（%）；指标值：100%                                   指标名称：污水处理设施收集率；指标值：实现雨污分流、污水处理、雨水利用
指标名称：社会公众满意度；指标值：100%</t>
  </si>
  <si>
    <t>驻镇帮镇扶村</t>
  </si>
  <si>
    <t>1.关于清新区太平镇龙湾大道、产业大道及旧墟一期污水管网建设工程的立项批复（清新发改〔2015〕171号）</t>
  </si>
  <si>
    <t>水利工程运行管护</t>
  </si>
  <si>
    <t>清远市清新区飞水围及清西围养护工程</t>
  </si>
  <si>
    <t>清西围、飞水围保护太平、山塘、三坑、太和四个镇约20万人口的人民群众生命财产安全，多年来未进行过全面的割草维护，坝坡长满杂草杂树，严重影响日常及汛期的防洪巡查。该项目计划对清西围、飞水围重要堤段的杂草杂树进行一次彻底的清理，以消除杂草杂树带来的防汛安全隐患，并且为后续堤围标准化管理打好基础。</t>
  </si>
  <si>
    <t>涉及清新区太平、山塘、三坑、太和等镇</t>
  </si>
  <si>
    <t>指标名称：工作实效；指标值：完成约97.3万平方杂草杂树清理工作
指标名称：任务完成及时性；指标值：分两次完成，3月30日前完成第一次清理，9月30日前完成第二次清理
指标名称：安全度汛情况（水毁工程修复）；指标值：清理杂草杂树保障安全渡汛                                                 指标名称：修复后水利设施功能达到计划目标，设施稳定运行；指标值：修复后水利设施功能正常运行
指标名称：社会公众满意度；指标值：100%</t>
  </si>
  <si>
    <t>关于要求清理清西围、飞水围坝坡杂草杂树并解决相应资金的请示（清新水利〔2023〕5号）</t>
  </si>
  <si>
    <t>清新区小型水库雨水情测报设施（及其图像监测站运行维护服务）和安全监测设施建设项目</t>
  </si>
  <si>
    <t>小型水库雨水情测报设施（降水量、库水位、视频图像等）和安全监测设施（渗流量、渗流压力、表面变形等）建设，及已建成的图像检测站运行维护服务。</t>
  </si>
  <si>
    <t>指标名称：监测设施运行情况；指标值：雨情监测设备、图像监测设备正常报数、成像
指标名称：工程验收合格率（%）；指标值：100%
指标名称：工程进度达标率（%）；指标值：100%                指标名称：数据标准符合情况；指标值：反映实时雨水请数据，提供防汛抗旱信息
指标名称：社会公众满意度；指标值：100%</t>
  </si>
  <si>
    <t>河长制考核、水利工程建设与运行管理任务</t>
  </si>
  <si>
    <t>《清远市水利局关于印发 2022 年水利工程建设与运行管理任务及“十四五”水库除险加固和运行管护任务的的通知》、《关于报送2023年度水库除险加固和运行管护工作计划的通知》（粤水运管处函〔2023〕4号）</t>
  </si>
  <si>
    <t>全面推进河长制湖长制</t>
  </si>
  <si>
    <t>清远市清新区秦皇河太平段河道生态治理工程</t>
  </si>
  <si>
    <t>完成2.6公里河道生态治理任务</t>
  </si>
  <si>
    <t>清新区太平镇</t>
  </si>
  <si>
    <t>指标名称：万里碧道建设完成量；指标值：2.6公里
指标名称：工程验收合格率（%）；指标值：100%
指标名称：工程进度达标率（%）；指标值：100%                指标名称：受益人口数量（人）；指标值：≥10000人
指标名称：受惠群众满意度；指标值：100%</t>
  </si>
  <si>
    <t>河湖管护</t>
  </si>
  <si>
    <t>清远市河长办关于报送2023年度碧道建设项目清单的通知</t>
  </si>
  <si>
    <t>清远市清新区漫水河三坑段河道生态治理工程</t>
  </si>
  <si>
    <t>完成3.1公里河道生态治理任务</t>
  </si>
  <si>
    <t>指标名称：完成万里碧道建设长度（公里）；指标值：3.1公里
指标名称：项目验收达标率（%）；指标值：100%
指标名称：工程进度达标率（%）；指标值：100%                     指标名称：受益人口数量（人）；指标值：≥10000人
指标名称：社会公众满意度；指标值：100%</t>
  </si>
  <si>
    <t>清新区水利局合计</t>
  </si>
  <si>
    <t>清远市生态环境局清新分局合计</t>
  </si>
  <si>
    <t>水资源节约与保护</t>
  </si>
  <si>
    <t>清新区乡镇饮用水水源地规范化建设工程</t>
  </si>
  <si>
    <t>本工程对浸潭镇大罗山水库饮用水水源地进行1530米隔离防护网，5扇铁门，4个保护区界标，5个宣传标识牌建设。对清新区山塘镇北江山塘饮用水水源地进行2260米防护网，2根航道警示牌、6根宣传牌、6根界标，6根道路警标牌建设。对清新区太平镇大秦水库饮用水水源地进行1290米隔离防护网，3扇铁门，6个保护区界标，6个交通警示牌，6个宣传标识牌，2个事故应急池，380米导流渠，596米PVC排水管建设。</t>
  </si>
  <si>
    <t>浸潭、山塘、太平镇人民政府</t>
  </si>
  <si>
    <t>浸潭镇大罗山水库、山塘镇北江山塘饮用水水源保护区、太平镇大秦水库</t>
  </si>
  <si>
    <t>1.产出指标-数量指标-完成工程内容数量-3个
2.产出指标-成本指标-项目成本控制-不超过186.06万元。
3.产出指标-质量指标-工程质量达标率（%）-100%
4.效益指标-生态效益-饮用水源地表水源地达标率-100%
5.效益指标-社会效益-居民用水安全率-100%</t>
  </si>
  <si>
    <t>1.领导批示（关于开展清远市清新区乡镇集中式饮用水水源地规范化建设的请示）
2.领导批示（关于实施清远市清新区7个乡镇饮用水水源地规范化工程建设项目的请示）</t>
  </si>
  <si>
    <t>清远市自然资源局清新分局</t>
  </si>
  <si>
    <t>农田建设及管护</t>
  </si>
  <si>
    <t>清新区2022年度国土变更调查工作</t>
  </si>
  <si>
    <t>本次调查是在2021年度国土变更调查基础上，开展2022年度国土变更调查，掌握国土利用变化情况，保持清新区第三次全国国土调查及其基础上开展的年度国土变更调查成果的现势性。以2022年l2月31 日为标准时点,开展实地调查举证，全面掌握2022年度的地类、面积、属性及相关单独图层信息的变化情况,重点掌握耕地特别是永久基本农田转为林地、草地、园地等其他农用地情况，新增建设用地占用耕地情况，增减挂钩、土地综合整治、高标准农田建设等项目的实施情况,耕地资源质量分类变化情况等。</t>
  </si>
  <si>
    <t>1.全面掌握清新区2022年度的地类、面积、属性及相关单独图层信息的变化情况,重点掌握耕地特别是永久基本农田转为林地、草地、园地等其他农用地情况，新增建设用地占用耕地情况，增减挂钩、土地综合整治、高标准农田建设等项目的实施情况,耕地资源质量分类变化情况等。2.越早干预耕地流出，越早为耕地保护、减少耕地流出、增加耕地流入提供决策参考。3.确保满足清新区自然资源管理工作的需要，保障国土调查成果的现势性和准确性。4.为我区用地报批、种植业、畜牧业完善用地手续提供决策依据。</t>
  </si>
  <si>
    <t>1.《广东省自然资源厅转发自然资源部办公厅关于开展2022年度全国国土变更调查工作的通知》（粤自然资调查〔2022〕3020 号）                    2.《清远市清新区人民政府办公室请示呈批表》（编号：2301004）</t>
  </si>
  <si>
    <t>清远市自然资源局清新分局合计</t>
  </si>
  <si>
    <t>清新区交通运输局</t>
  </si>
  <si>
    <t>四好农村路</t>
  </si>
  <si>
    <t>清新区2023年村道安防生命防护工程</t>
  </si>
  <si>
    <t>清新区2023年农村公路安全生命防护工程建设任务隐患里程为33公里。</t>
  </si>
  <si>
    <t>清远市亲新区交通运输服务中心</t>
  </si>
  <si>
    <t>1.完成33公里农村公路安全生命防护工程
2.进一步提升优化当地群众出行条件</t>
  </si>
  <si>
    <t>农村公路</t>
  </si>
  <si>
    <t>广东省交通运输厅关于预告知2023年农村公路建设任务和省级资金安排的通知（粤交规函[2022]848号）</t>
  </si>
  <si>
    <t>清新区山塘镇X361花岗至草塘一村段县道网提升改造工程                            （K0+000-K6+502)</t>
  </si>
  <si>
    <t>山塘镇X361花岗至草塘一村段县道网提升改造工程（K0+000-K6+502，全长约6.502公里，三级公路标准，路基宽度7.5m，路面宽度6.5m，路面结构采用沥青混凝土罩面加水泥混凝土路面，同时对破损旧路面进行修补。</t>
  </si>
  <si>
    <t>清远市清新区公路事务中心</t>
  </si>
  <si>
    <t>清新区龙颈镇</t>
  </si>
  <si>
    <t>1.按三级公路标准，提升改建6.502公里路面
2.进一步提升优化当地群众出行条件。</t>
  </si>
  <si>
    <t>乡道Y171线清城笔架山脚至清新场部段改建工程</t>
  </si>
  <si>
    <t>乡道Y171线清城笔架山脚至清新场部段改建工程，全长约3.569公里，三级公路标准，路基宽7.5m，路面宽6.5m，全线采用沥青混凝土路面结构。</t>
  </si>
  <si>
    <t>清新区太和镇</t>
  </si>
  <si>
    <t>1.按三级公路标准，提升改建3.569公里路面
2.进一步提升优化当地群众出行条件。</t>
  </si>
  <si>
    <t>2023年清新区农村公路30座危桥改造工程(补充）</t>
  </si>
  <si>
    <t>重建30座危桥</t>
  </si>
  <si>
    <t>1.完成30座危桥重建工作
2.进一步提升优化当地群众出行条件</t>
  </si>
  <si>
    <t>龙颈镇X847线沙河至龙颈段县道路网提升工程（K0+000-K10+542）</t>
  </si>
  <si>
    <t>龙颈镇X847线沙河至龙颈段县道路网提升工程（K0+000-K10+542），全长10.542公里，三级公路标准，路基宽度7.5m，路面宽度6.5m，拓宽路面结构采用水泥混凝土面层。</t>
  </si>
  <si>
    <t>1.按三级公路标准，提升改建10.542公里路面
2.进一步提升优化当地群众出行条件。</t>
  </si>
  <si>
    <t>清新区交通运输局合计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</si>
</sst>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1">
    <font>
      <sz val="11"/>
      <color indexed="8"/>
      <name val="宋体"/>
      <family val="0"/>
    </font>
    <font>
      <sz val="11"/>
      <name val="宋体"/>
      <family val="0"/>
    </font>
    <font>
      <sz val="14"/>
      <color indexed="8"/>
      <name val="宋体"/>
      <family val="0"/>
    </font>
    <font>
      <b/>
      <sz val="18"/>
      <color indexed="8"/>
      <name val="仿宋"/>
      <family val="3"/>
    </font>
    <font>
      <sz val="12"/>
      <name val="宋体"/>
      <family val="0"/>
    </font>
    <font>
      <sz val="12"/>
      <color indexed="8"/>
      <name val="宋体"/>
      <family val="0"/>
    </font>
    <font>
      <sz val="24"/>
      <color indexed="8"/>
      <name val="宋体"/>
      <family val="0"/>
    </font>
    <font>
      <b/>
      <sz val="22"/>
      <color indexed="8"/>
      <name val="宋体"/>
      <family val="0"/>
    </font>
    <font>
      <sz val="14"/>
      <color indexed="8"/>
      <name val="黑体"/>
      <family val="3"/>
    </font>
    <font>
      <b/>
      <sz val="14"/>
      <color indexed="8"/>
      <name val="宋体"/>
      <family val="0"/>
    </font>
    <font>
      <b/>
      <sz val="28"/>
      <color indexed="8"/>
      <name val="方正小标宋_GBK"/>
      <family val="0"/>
    </font>
    <font>
      <b/>
      <sz val="18"/>
      <name val="仿宋"/>
      <family val="3"/>
    </font>
    <font>
      <sz val="10"/>
      <name val="宋体"/>
      <family val="0"/>
    </font>
    <font>
      <b/>
      <sz val="12"/>
      <color indexed="8"/>
      <name val="宋体"/>
      <family val="0"/>
    </font>
    <font>
      <sz val="16"/>
      <color indexed="8"/>
      <name val="仿宋"/>
      <family val="3"/>
    </font>
    <font>
      <b/>
      <sz val="24"/>
      <color indexed="8"/>
      <name val="宋体"/>
      <family val="0"/>
    </font>
    <font>
      <sz val="14"/>
      <name val="宋体"/>
      <family val="0"/>
    </font>
    <font>
      <b/>
      <sz val="15"/>
      <color indexed="54"/>
      <name val="宋体"/>
      <family val="0"/>
    </font>
    <font>
      <sz val="11"/>
      <color indexed="10"/>
      <name val="宋体"/>
      <family val="0"/>
    </font>
    <font>
      <b/>
      <sz val="11"/>
      <color indexed="53"/>
      <name val="宋体"/>
      <family val="0"/>
    </font>
    <font>
      <sz val="11"/>
      <color indexed="9"/>
      <name val="宋体"/>
      <family val="0"/>
    </font>
    <font>
      <sz val="11"/>
      <color indexed="16"/>
      <name val="宋体"/>
      <family val="0"/>
    </font>
    <font>
      <sz val="11"/>
      <color indexed="62"/>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54"/>
      <name val="宋体"/>
      <family val="0"/>
    </font>
    <font>
      <b/>
      <sz val="13"/>
      <color indexed="54"/>
      <name val="宋体"/>
      <family val="0"/>
    </font>
    <font>
      <b/>
      <sz val="11"/>
      <color indexed="9"/>
      <name val="宋体"/>
      <family val="0"/>
    </font>
    <font>
      <b/>
      <sz val="11"/>
      <color indexed="8"/>
      <name val="宋体"/>
      <family val="0"/>
    </font>
    <font>
      <sz val="11"/>
      <color indexed="17"/>
      <name val="宋体"/>
      <family val="0"/>
    </font>
    <font>
      <b/>
      <sz val="11"/>
      <color indexed="63"/>
      <name val="宋体"/>
      <family val="0"/>
    </font>
    <font>
      <sz val="11"/>
      <color indexed="19"/>
      <name val="宋体"/>
      <family val="0"/>
    </font>
    <font>
      <b/>
      <sz val="28"/>
      <color rgb="FF000000"/>
      <name val="方正小标宋_GBK"/>
      <family val="0"/>
    </font>
    <font>
      <b/>
      <sz val="18"/>
      <color rgb="FF000000"/>
      <name val="仿宋"/>
      <family val="3"/>
    </font>
    <font>
      <b/>
      <sz val="18"/>
      <color theme="1"/>
      <name val="仿宋"/>
      <family val="3"/>
    </font>
    <font>
      <sz val="12"/>
      <color indexed="8"/>
      <name val="Calibri"/>
      <family val="0"/>
    </font>
    <font>
      <sz val="14"/>
      <color indexed="8"/>
      <name val="Calibri"/>
      <family val="0"/>
    </font>
    <font>
      <sz val="14"/>
      <color theme="1"/>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17" fillId="0" borderId="3" applyNumberFormat="0" applyFill="0" applyAlignment="0" applyProtection="0"/>
    <xf numFmtId="0" fontId="29" fillId="0" borderId="3" applyNumberFormat="0" applyFill="0" applyAlignment="0" applyProtection="0"/>
    <xf numFmtId="0" fontId="20" fillId="7" borderId="0" applyNumberFormat="0" applyBorder="0" applyAlignment="0" applyProtection="0"/>
    <xf numFmtId="0" fontId="28" fillId="0" borderId="4" applyNumberFormat="0" applyFill="0" applyAlignment="0" applyProtection="0"/>
    <xf numFmtId="0" fontId="20" fillId="3" borderId="0" applyNumberFormat="0" applyBorder="0" applyAlignment="0" applyProtection="0"/>
    <xf numFmtId="0" fontId="33" fillId="2" borderId="5" applyNumberFormat="0" applyAlignment="0" applyProtection="0"/>
    <xf numFmtId="0" fontId="19" fillId="2" borderId="1" applyNumberFormat="0" applyAlignment="0" applyProtection="0"/>
    <xf numFmtId="0" fontId="30" fillId="8" borderId="6" applyNumberFormat="0" applyAlignment="0" applyProtection="0"/>
    <xf numFmtId="43" fontId="0" fillId="0" borderId="0" applyFont="0" applyFill="0" applyBorder="0" applyAlignment="0" applyProtection="0"/>
    <xf numFmtId="0" fontId="0" fillId="9" borderId="0" applyNumberFormat="0" applyBorder="0" applyAlignment="0" applyProtection="0"/>
    <xf numFmtId="0" fontId="20" fillId="10" borderId="0" applyNumberFormat="0" applyBorder="0" applyAlignment="0" applyProtection="0"/>
    <xf numFmtId="0" fontId="27"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34"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0" fillId="16" borderId="0" applyNumberFormat="0" applyBorder="0" applyAlignment="0" applyProtection="0"/>
    <xf numFmtId="0" fontId="0"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0" fillId="4" borderId="0" applyNumberFormat="0" applyBorder="0" applyAlignment="0" applyProtection="0"/>
    <xf numFmtId="0" fontId="20" fillId="4" borderId="0" applyNumberFormat="0" applyBorder="0" applyAlignment="0" applyProtection="0"/>
    <xf numFmtId="0" fontId="0" fillId="0" borderId="0">
      <alignment vertical="center"/>
      <protection/>
    </xf>
    <xf numFmtId="0" fontId="0" fillId="0" borderId="0">
      <alignment vertical="center"/>
      <protection/>
    </xf>
  </cellStyleXfs>
  <cellXfs count="97">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176" fontId="7" fillId="0" borderId="0" xfId="22" applyNumberFormat="1" applyFont="1" applyFill="1" applyAlignment="1">
      <alignment horizontal="center" vertical="center" wrapText="1"/>
    </xf>
    <xf numFmtId="176" fontId="7" fillId="0" borderId="0" xfId="22" applyNumberFormat="1" applyFont="1" applyFill="1" applyAlignment="1">
      <alignment horizontal="center" vertical="center" wrapText="1"/>
    </xf>
    <xf numFmtId="0" fontId="6" fillId="0" borderId="0" xfId="0" applyFont="1" applyFill="1" applyAlignment="1">
      <alignment horizontal="center" vertical="center" wrapText="1"/>
    </xf>
    <xf numFmtId="43" fontId="7" fillId="0" borderId="0" xfId="22" applyFont="1" applyFill="1" applyAlignment="1">
      <alignment horizontal="center" vertical="center" wrapText="1"/>
    </xf>
    <xf numFmtId="0" fontId="8" fillId="0" borderId="0" xfId="0" applyFont="1" applyFill="1" applyAlignment="1">
      <alignment horizontal="center" vertical="center" wrapText="1"/>
    </xf>
    <xf numFmtId="176" fontId="9" fillId="0" borderId="0" xfId="22" applyNumberFormat="1" applyFont="1" applyFill="1" applyAlignment="1">
      <alignment horizontal="center" vertical="center" wrapText="1"/>
    </xf>
    <xf numFmtId="176" fontId="9" fillId="0" borderId="0" xfId="22" applyNumberFormat="1" applyFont="1" applyFill="1" applyAlignment="1">
      <alignment horizontal="center" vertical="center" wrapText="1"/>
    </xf>
    <xf numFmtId="0" fontId="35" fillId="0" borderId="0" xfId="0" applyFont="1" applyFill="1" applyAlignment="1">
      <alignment horizontal="center" vertical="center" wrapText="1"/>
    </xf>
    <xf numFmtId="0" fontId="10" fillId="0" borderId="0" xfId="0" applyFont="1" applyFill="1" applyAlignment="1">
      <alignment horizontal="center" vertical="center" wrapText="1"/>
    </xf>
    <xf numFmtId="176" fontId="10" fillId="0" borderId="0" xfId="22" applyNumberFormat="1" applyFont="1" applyFill="1" applyAlignment="1">
      <alignment horizontal="center" vertical="center" wrapText="1"/>
    </xf>
    <xf numFmtId="176" fontId="10" fillId="0" borderId="0" xfId="22" applyNumberFormat="1" applyFont="1" applyFill="1" applyAlignment="1">
      <alignment horizontal="center" vertical="center" wrapText="1"/>
    </xf>
    <xf numFmtId="0" fontId="3" fillId="0" borderId="9" xfId="0" applyFont="1" applyFill="1" applyBorder="1" applyAlignment="1">
      <alignment horizontal="center" vertical="center" wrapText="1" shrinkToFit="1"/>
    </xf>
    <xf numFmtId="0" fontId="36" fillId="0" borderId="9" xfId="0" applyFont="1" applyFill="1" applyBorder="1" applyAlignment="1">
      <alignment horizontal="center" vertical="center" wrapText="1" shrinkToFit="1"/>
    </xf>
    <xf numFmtId="0" fontId="11" fillId="0" borderId="9" xfId="0" applyNumberFormat="1" applyFont="1" applyFill="1" applyBorder="1" applyAlignment="1">
      <alignment horizontal="center" vertical="center" wrapText="1" shrinkToFit="1"/>
    </xf>
    <xf numFmtId="176" fontId="3" fillId="0" borderId="9" xfId="22" applyNumberFormat="1" applyFont="1" applyFill="1" applyBorder="1" applyAlignment="1">
      <alignment horizontal="center" vertical="center" wrapText="1" shrinkToFit="1"/>
    </xf>
    <xf numFmtId="0" fontId="37" fillId="0" borderId="9"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176" fontId="4" fillId="0" borderId="9" xfId="22" applyNumberFormat="1" applyFont="1" applyFill="1" applyBorder="1" applyAlignment="1">
      <alignment horizontal="center" vertical="center" wrapText="1" shrinkToFit="1"/>
    </xf>
    <xf numFmtId="0" fontId="4"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9" xfId="0" applyNumberFormat="1" applyFont="1" applyFill="1" applyBorder="1" applyAlignment="1">
      <alignment vertical="center" wrapText="1"/>
    </xf>
    <xf numFmtId="176" fontId="4" fillId="0" borderId="9" xfId="22" applyNumberFormat="1"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176" fontId="4" fillId="0" borderId="9" xfId="22" applyNumberFormat="1" applyFont="1" applyFill="1" applyBorder="1" applyAlignment="1">
      <alignment horizontal="center" vertical="center" wrapText="1" shrinkToFit="1"/>
    </xf>
    <xf numFmtId="0" fontId="4" fillId="0" borderId="11" xfId="0" applyFont="1" applyFill="1" applyBorder="1" applyAlignment="1">
      <alignment horizontal="center" vertical="center" wrapText="1"/>
    </xf>
    <xf numFmtId="176" fontId="4" fillId="0" borderId="9" xfId="22"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shrinkToFit="1"/>
    </xf>
    <xf numFmtId="0" fontId="4" fillId="2" borderId="9"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176" fontId="4" fillId="0" borderId="9" xfId="22" applyNumberFormat="1" applyFont="1" applyFill="1" applyBorder="1" applyAlignment="1">
      <alignment horizontal="center" vertical="center" wrapText="1"/>
    </xf>
    <xf numFmtId="176" fontId="4" fillId="0" borderId="9" xfId="22" applyNumberFormat="1" applyFont="1" applyFill="1" applyBorder="1" applyAlignment="1">
      <alignment horizontal="center" vertical="center" wrapText="1"/>
    </xf>
    <xf numFmtId="0" fontId="4" fillId="0" borderId="9" xfId="0" applyNumberFormat="1" applyFont="1" applyFill="1" applyBorder="1" applyAlignment="1">
      <alignment vertical="center" wrapText="1" shrinkToFit="1"/>
    </xf>
    <xf numFmtId="176" fontId="13" fillId="0" borderId="0" xfId="22" applyNumberFormat="1" applyFont="1" applyFill="1" applyAlignment="1">
      <alignment horizontal="center" vertical="center" wrapText="1"/>
    </xf>
    <xf numFmtId="176" fontId="13" fillId="0" borderId="0" xfId="22" applyNumberFormat="1" applyFont="1" applyFill="1" applyAlignment="1">
      <alignment horizontal="center" vertical="center" wrapText="1"/>
    </xf>
    <xf numFmtId="0" fontId="2" fillId="0" borderId="0" xfId="0" applyFont="1" applyFill="1" applyAlignment="1">
      <alignment horizontal="center" vertical="center" wrapText="1"/>
    </xf>
    <xf numFmtId="43" fontId="9" fillId="0" borderId="0" xfId="22" applyFont="1" applyFill="1" applyAlignment="1">
      <alignment horizontal="center" vertical="center" wrapText="1"/>
    </xf>
    <xf numFmtId="0" fontId="10" fillId="0" borderId="0" xfId="0" applyFont="1" applyFill="1" applyAlignment="1">
      <alignment horizontal="center" vertical="center" wrapText="1"/>
    </xf>
    <xf numFmtId="43" fontId="10" fillId="0" borderId="0" xfId="22" applyFont="1" applyFill="1" applyAlignment="1">
      <alignment horizontal="center" vertical="center" wrapText="1"/>
    </xf>
    <xf numFmtId="0" fontId="9" fillId="0" borderId="0" xfId="0" applyFont="1" applyFill="1" applyAlignment="1">
      <alignment horizontal="center" vertical="center" wrapText="1"/>
    </xf>
    <xf numFmtId="43" fontId="3" fillId="0" borderId="9" xfId="22" applyFont="1" applyFill="1" applyBorder="1" applyAlignment="1">
      <alignment horizontal="center" vertical="center" wrapText="1" shrinkToFit="1"/>
    </xf>
    <xf numFmtId="177" fontId="11" fillId="0" borderId="9" xfId="0" applyNumberFormat="1"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177" fontId="4" fillId="0" borderId="9" xfId="0" applyNumberFormat="1" applyFont="1" applyFill="1" applyBorder="1" applyAlignment="1">
      <alignment horizontal="left" vertical="center" wrapText="1" shrinkToFit="1"/>
    </xf>
    <xf numFmtId="0" fontId="4" fillId="0" borderId="0" xfId="0" applyFont="1" applyFill="1" applyBorder="1" applyAlignment="1">
      <alignment horizontal="center" vertical="center" wrapText="1" shrinkToFit="1"/>
    </xf>
    <xf numFmtId="43" fontId="4" fillId="0" borderId="9" xfId="22" applyFont="1" applyFill="1" applyBorder="1" applyAlignment="1">
      <alignment horizontal="left" vertical="center" wrapText="1"/>
    </xf>
    <xf numFmtId="0" fontId="4" fillId="0" borderId="9" xfId="0" applyFont="1" applyFill="1" applyBorder="1" applyAlignment="1">
      <alignment horizontal="center" vertical="center" wrapText="1"/>
    </xf>
    <xf numFmtId="43" fontId="4" fillId="0" borderId="9" xfId="22" applyFont="1" applyFill="1" applyBorder="1" applyAlignment="1">
      <alignment horizontal="center" vertical="center" wrapText="1"/>
    </xf>
    <xf numFmtId="0" fontId="0" fillId="0" borderId="9" xfId="0" applyBorder="1" applyAlignment="1">
      <alignment horizontal="center" vertical="center"/>
    </xf>
    <xf numFmtId="0" fontId="0" fillId="0" borderId="0" xfId="0" applyAlignment="1">
      <alignment horizontal="center" vertical="center" wrapText="1"/>
    </xf>
    <xf numFmtId="43" fontId="4" fillId="0" borderId="9" xfId="22" applyNumberFormat="1" applyFont="1" applyFill="1" applyBorder="1" applyAlignment="1">
      <alignment horizontal="center" vertical="center" wrapText="1" shrinkToFit="1"/>
    </xf>
    <xf numFmtId="0" fontId="38" fillId="0" borderId="9" xfId="0" applyFont="1" applyFill="1" applyBorder="1" applyAlignment="1">
      <alignment horizontal="left" vertical="center" wrapText="1" shrinkToFit="1"/>
    </xf>
    <xf numFmtId="0" fontId="38" fillId="19" borderId="9" xfId="0" applyFont="1" applyFill="1" applyBorder="1" applyAlignment="1">
      <alignment horizontal="left" vertical="center" wrapText="1" shrinkToFit="1"/>
    </xf>
    <xf numFmtId="0" fontId="39" fillId="0" borderId="9" xfId="0" applyFont="1" applyFill="1" applyBorder="1" applyAlignment="1">
      <alignment horizontal="center" vertical="center" wrapText="1" shrinkToFit="1"/>
    </xf>
    <xf numFmtId="0" fontId="5" fillId="0" borderId="0" xfId="0" applyFont="1" applyFill="1" applyAlignment="1">
      <alignment horizontal="center" vertical="center" wrapText="1"/>
    </xf>
    <xf numFmtId="43" fontId="13" fillId="0" borderId="0" xfId="22" applyFont="1" applyFill="1" applyAlignment="1">
      <alignment horizontal="center" vertical="center" wrapText="1"/>
    </xf>
    <xf numFmtId="0" fontId="14" fillId="0" borderId="0" xfId="0" applyFont="1" applyFill="1" applyBorder="1" applyAlignment="1">
      <alignment horizontal="center" vertical="center" wrapText="1" shrinkToFit="1"/>
    </xf>
    <xf numFmtId="0" fontId="15" fillId="0" borderId="0" xfId="0" applyFont="1" applyFill="1" applyAlignment="1">
      <alignment horizontal="center" vertical="center" wrapText="1"/>
    </xf>
    <xf numFmtId="0" fontId="14" fillId="0" borderId="9" xfId="0" applyFont="1" applyFill="1" applyBorder="1" applyAlignment="1">
      <alignment horizontal="center" vertical="center" wrapText="1" shrinkToFit="1"/>
    </xf>
    <xf numFmtId="0" fontId="2"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6" fillId="0" borderId="9" xfId="0" applyNumberFormat="1" applyFont="1" applyFill="1" applyBorder="1" applyAlignment="1">
      <alignment horizontal="left" vertical="center" wrapText="1"/>
    </xf>
    <xf numFmtId="43" fontId="9" fillId="0" borderId="9" xfId="22" applyFont="1" applyFill="1" applyBorder="1" applyAlignment="1">
      <alignmen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6" fillId="0" borderId="9" xfId="0" applyFont="1" applyFill="1" applyBorder="1" applyAlignment="1">
      <alignment horizontal="right" vertical="center" wrapText="1"/>
    </xf>
    <xf numFmtId="176" fontId="7" fillId="0" borderId="9" xfId="22" applyNumberFormat="1" applyFont="1" applyFill="1" applyBorder="1" applyAlignment="1">
      <alignment horizontal="center" vertical="center" wrapText="1"/>
    </xf>
    <xf numFmtId="176" fontId="3" fillId="20" borderId="9" xfId="22" applyNumberFormat="1" applyFont="1" applyFill="1" applyBorder="1" applyAlignment="1">
      <alignment horizontal="center" vertical="center" wrapText="1" shrinkToFit="1"/>
    </xf>
    <xf numFmtId="43" fontId="9" fillId="20" borderId="9" xfId="22" applyFont="1" applyFill="1" applyBorder="1" applyAlignment="1">
      <alignment vertical="center" wrapText="1"/>
    </xf>
    <xf numFmtId="0" fontId="40" fillId="0" borderId="9" xfId="0" applyFont="1" applyFill="1" applyBorder="1" applyAlignment="1">
      <alignment horizontal="center" vertical="center" wrapText="1"/>
    </xf>
    <xf numFmtId="177" fontId="16" fillId="0" borderId="9" xfId="0" applyNumberFormat="1" applyFont="1" applyFill="1" applyBorder="1" applyAlignment="1">
      <alignment horizontal="left" vertical="center" wrapText="1" shrinkToFit="1"/>
    </xf>
    <xf numFmtId="0" fontId="2" fillId="0" borderId="9" xfId="0" applyFont="1" applyFill="1" applyBorder="1" applyAlignment="1">
      <alignment horizontal="center" vertical="center" wrapText="1"/>
    </xf>
    <xf numFmtId="43" fontId="2" fillId="0" borderId="9" xfId="22" applyFont="1" applyFill="1" applyBorder="1" applyAlignment="1">
      <alignment horizontal="left" vertical="center" wrapText="1"/>
    </xf>
    <xf numFmtId="176" fontId="7" fillId="20" borderId="9" xfId="22"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3" fontId="7" fillId="0" borderId="9" xfId="22" applyFont="1" applyFill="1" applyBorder="1" applyAlignment="1">
      <alignment horizontal="center" vertical="center" wrapText="1"/>
    </xf>
    <xf numFmtId="0" fontId="14" fillId="0" borderId="0" xfId="0" applyFont="1" applyFill="1" applyBorder="1" applyAlignment="1">
      <alignment horizontal="center" vertical="center" wrapText="1"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千位分隔_Sheet1"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1"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0"/>
  <sheetViews>
    <sheetView zoomScale="70" zoomScaleNormal="70" zoomScaleSheetLayoutView="100" workbookViewId="0" topLeftCell="A15">
      <pane xSplit="6" topLeftCell="G1" activePane="topRight" state="frozen"/>
      <selection pane="topRight" activeCell="L18" sqref="L18"/>
    </sheetView>
  </sheetViews>
  <sheetFormatPr defaultColWidth="9.00390625" defaultRowHeight="30" customHeight="1"/>
  <cols>
    <col min="1" max="1" width="6.25390625" style="7" customWidth="1"/>
    <col min="2" max="2" width="11.625" style="7" customWidth="1"/>
    <col min="3" max="3" width="12.50390625" style="7" customWidth="1"/>
    <col min="4" max="4" width="13.875" style="7" customWidth="1"/>
    <col min="5" max="5" width="47.50390625" style="7" customWidth="1"/>
    <col min="6" max="6" width="18.00390625" style="73" customWidth="1"/>
    <col min="7" max="7" width="74.625" style="7" customWidth="1"/>
    <col min="8" max="8" width="23.00390625" style="8" customWidth="1"/>
    <col min="9" max="9" width="35.00390625" style="8" customWidth="1"/>
    <col min="10" max="10" width="13.75390625" style="7" customWidth="1"/>
    <col min="11" max="11" width="13.75390625" style="10" customWidth="1"/>
    <col min="12" max="12" width="51.75390625" style="11" customWidth="1"/>
    <col min="13" max="13" width="9.625" style="7" customWidth="1"/>
    <col min="14" max="14" width="10.125" style="10" customWidth="1"/>
    <col min="15" max="15" width="10.50390625" style="10" customWidth="1"/>
    <col min="16" max="16" width="11.75390625" style="10" customWidth="1"/>
    <col min="17" max="17" width="11.375" style="10" customWidth="1"/>
    <col min="18" max="18" width="70.375" style="7" customWidth="1"/>
    <col min="19" max="19" width="9.00390625" style="7" customWidth="1"/>
    <col min="20" max="16384" width="9.00390625" style="7" customWidth="1"/>
  </cols>
  <sheetData>
    <row r="1" spans="2:17" s="1" customFormat="1" ht="17.25">
      <c r="B1" s="12" t="s">
        <v>0</v>
      </c>
      <c r="F1" s="54"/>
      <c r="H1" s="13"/>
      <c r="I1" s="13"/>
      <c r="K1" s="50"/>
      <c r="L1" s="51"/>
      <c r="N1" s="50"/>
      <c r="O1" s="50"/>
      <c r="P1" s="50"/>
      <c r="Q1" s="50"/>
    </row>
    <row r="2" spans="1:18" s="1" customFormat="1" ht="36">
      <c r="A2" s="15" t="s">
        <v>1</v>
      </c>
      <c r="B2" s="16"/>
      <c r="C2" s="16"/>
      <c r="D2" s="16"/>
      <c r="E2" s="16"/>
      <c r="F2" s="16"/>
      <c r="G2" s="16"/>
      <c r="H2" s="17"/>
      <c r="I2" s="17"/>
      <c r="J2" s="16"/>
      <c r="K2" s="52"/>
      <c r="L2" s="53"/>
      <c r="M2" s="16"/>
      <c r="N2" s="52"/>
      <c r="O2" s="52"/>
      <c r="P2" s="52"/>
      <c r="Q2" s="52"/>
      <c r="R2" s="16"/>
    </row>
    <row r="3" spans="6:18" s="1" customFormat="1" ht="19.5" customHeight="1">
      <c r="F3" s="54"/>
      <c r="H3" s="13"/>
      <c r="I3" s="13"/>
      <c r="K3" s="50"/>
      <c r="L3" s="51"/>
      <c r="N3" s="50"/>
      <c r="O3" s="50"/>
      <c r="P3" s="50"/>
      <c r="Q3" s="50"/>
      <c r="R3" s="54" t="s">
        <v>2</v>
      </c>
    </row>
    <row r="4" spans="1:20" s="2" customFormat="1" ht="36.75" customHeight="1">
      <c r="A4" s="19" t="s">
        <v>3</v>
      </c>
      <c r="B4" s="19" t="s">
        <v>4</v>
      </c>
      <c r="C4" s="19" t="s">
        <v>5</v>
      </c>
      <c r="D4" s="19" t="s">
        <v>6</v>
      </c>
      <c r="E4" s="20" t="s">
        <v>7</v>
      </c>
      <c r="F4" s="20" t="s">
        <v>8</v>
      </c>
      <c r="G4" s="21" t="s">
        <v>9</v>
      </c>
      <c r="H4" s="22" t="s">
        <v>10</v>
      </c>
      <c r="I4" s="87" t="s">
        <v>11</v>
      </c>
      <c r="J4" s="23" t="s">
        <v>12</v>
      </c>
      <c r="K4" s="55" t="s">
        <v>13</v>
      </c>
      <c r="L4" s="56" t="s">
        <v>14</v>
      </c>
      <c r="M4" s="19" t="s">
        <v>15</v>
      </c>
      <c r="N4" s="19" t="s">
        <v>16</v>
      </c>
      <c r="O4" s="19"/>
      <c r="P4" s="19"/>
      <c r="Q4" s="19"/>
      <c r="R4" s="56" t="s">
        <v>17</v>
      </c>
      <c r="S4" s="19" t="s">
        <v>18</v>
      </c>
      <c r="T4" s="57"/>
    </row>
    <row r="5" spans="1:20" s="2" customFormat="1" ht="163.5" customHeight="1">
      <c r="A5" s="19"/>
      <c r="B5" s="19"/>
      <c r="C5" s="19"/>
      <c r="D5" s="19"/>
      <c r="E5" s="19"/>
      <c r="F5" s="19"/>
      <c r="G5" s="21"/>
      <c r="H5" s="22"/>
      <c r="I5" s="87"/>
      <c r="J5" s="23"/>
      <c r="K5" s="55"/>
      <c r="L5" s="56"/>
      <c r="M5" s="19"/>
      <c r="N5" s="58" t="s">
        <v>19</v>
      </c>
      <c r="O5" s="58" t="s">
        <v>20</v>
      </c>
      <c r="P5" s="58" t="s">
        <v>21</v>
      </c>
      <c r="Q5" s="58" t="s">
        <v>22</v>
      </c>
      <c r="R5" s="56"/>
      <c r="S5" s="19"/>
      <c r="T5" s="57"/>
    </row>
    <row r="6" spans="1:20" s="72" customFormat="1" ht="192.75" customHeight="1">
      <c r="A6" s="74">
        <v>1</v>
      </c>
      <c r="B6" s="75" t="s">
        <v>23</v>
      </c>
      <c r="C6" s="75" t="s">
        <v>24</v>
      </c>
      <c r="D6" s="75" t="s">
        <v>25</v>
      </c>
      <c r="E6" s="76" t="s">
        <v>26</v>
      </c>
      <c r="F6" s="77" t="s">
        <v>27</v>
      </c>
      <c r="G6" s="78" t="s">
        <v>28</v>
      </c>
      <c r="H6" s="79">
        <v>500</v>
      </c>
      <c r="I6" s="88">
        <v>500</v>
      </c>
      <c r="J6" s="89" t="s">
        <v>29</v>
      </c>
      <c r="K6" s="89" t="s">
        <v>29</v>
      </c>
      <c r="L6" s="90" t="s">
        <v>28</v>
      </c>
      <c r="M6" s="91" t="s">
        <v>30</v>
      </c>
      <c r="N6" s="75" t="s">
        <v>31</v>
      </c>
      <c r="O6" s="75"/>
      <c r="P6" s="75"/>
      <c r="Q6" s="75"/>
      <c r="R6" s="90" t="s">
        <v>32</v>
      </c>
      <c r="S6" s="77"/>
      <c r="T6" s="96"/>
    </row>
    <row r="7" spans="1:20" s="72" customFormat="1" ht="133.5" customHeight="1">
      <c r="A7" s="74">
        <v>2</v>
      </c>
      <c r="B7" s="75" t="s">
        <v>23</v>
      </c>
      <c r="C7" s="75" t="s">
        <v>24</v>
      </c>
      <c r="D7" s="75" t="s">
        <v>25</v>
      </c>
      <c r="E7" s="76" t="s">
        <v>33</v>
      </c>
      <c r="F7" s="77" t="s">
        <v>34</v>
      </c>
      <c r="G7" s="78" t="s">
        <v>35</v>
      </c>
      <c r="H7" s="79">
        <v>1800</v>
      </c>
      <c r="I7" s="88">
        <v>1800</v>
      </c>
      <c r="J7" s="89" t="s">
        <v>29</v>
      </c>
      <c r="K7" s="89" t="s">
        <v>29</v>
      </c>
      <c r="L7" s="90" t="s">
        <v>35</v>
      </c>
      <c r="M7" s="91" t="s">
        <v>30</v>
      </c>
      <c r="N7" s="75" t="s">
        <v>31</v>
      </c>
      <c r="O7" s="75"/>
      <c r="P7" s="75"/>
      <c r="Q7" s="75"/>
      <c r="R7" s="90" t="s">
        <v>36</v>
      </c>
      <c r="S7" s="77"/>
      <c r="T7" s="96"/>
    </row>
    <row r="8" spans="1:20" s="72" customFormat="1" ht="133.5" customHeight="1">
      <c r="A8" s="74">
        <v>3</v>
      </c>
      <c r="B8" s="75" t="s">
        <v>23</v>
      </c>
      <c r="C8" s="75" t="s">
        <v>24</v>
      </c>
      <c r="D8" s="75" t="s">
        <v>25</v>
      </c>
      <c r="E8" s="80" t="s">
        <v>37</v>
      </c>
      <c r="F8" s="81" t="s">
        <v>38</v>
      </c>
      <c r="G8" s="82" t="s">
        <v>39</v>
      </c>
      <c r="H8" s="79">
        <v>4000</v>
      </c>
      <c r="I8" s="88">
        <v>4000</v>
      </c>
      <c r="J8" s="89" t="s">
        <v>29</v>
      </c>
      <c r="K8" s="89" t="s">
        <v>29</v>
      </c>
      <c r="L8" s="92" t="s">
        <v>39</v>
      </c>
      <c r="M8" s="75" t="s">
        <v>31</v>
      </c>
      <c r="N8" s="75"/>
      <c r="O8" s="75" t="s">
        <v>31</v>
      </c>
      <c r="P8" s="75"/>
      <c r="Q8" s="75" t="s">
        <v>40</v>
      </c>
      <c r="R8" s="82" t="s">
        <v>41</v>
      </c>
      <c r="S8" s="91"/>
      <c r="T8" s="96"/>
    </row>
    <row r="9" spans="1:19" ht="172.5" customHeight="1">
      <c r="A9" s="74">
        <v>4</v>
      </c>
      <c r="B9" s="75" t="s">
        <v>23</v>
      </c>
      <c r="C9" s="75" t="s">
        <v>24</v>
      </c>
      <c r="D9" s="75" t="s">
        <v>25</v>
      </c>
      <c r="E9" s="80" t="s">
        <v>42</v>
      </c>
      <c r="F9" s="81" t="s">
        <v>34</v>
      </c>
      <c r="G9" s="82" t="s">
        <v>43</v>
      </c>
      <c r="H9" s="79">
        <v>18000</v>
      </c>
      <c r="I9" s="88">
        <v>8000</v>
      </c>
      <c r="J9" s="89" t="s">
        <v>29</v>
      </c>
      <c r="K9" s="89" t="s">
        <v>29</v>
      </c>
      <c r="L9" s="92" t="s">
        <v>44</v>
      </c>
      <c r="M9" s="75" t="s">
        <v>45</v>
      </c>
      <c r="N9" s="75"/>
      <c r="O9" s="75"/>
      <c r="P9" s="75"/>
      <c r="Q9" s="75"/>
      <c r="R9" s="82" t="s">
        <v>46</v>
      </c>
      <c r="S9" s="91"/>
    </row>
    <row r="10" spans="1:19" ht="172.5" customHeight="1">
      <c r="A10" s="74">
        <v>5</v>
      </c>
      <c r="B10" s="75" t="s">
        <v>47</v>
      </c>
      <c r="C10" s="75" t="s">
        <v>48</v>
      </c>
      <c r="D10" s="75" t="s">
        <v>49</v>
      </c>
      <c r="E10" s="81" t="s">
        <v>50</v>
      </c>
      <c r="F10" s="80" t="s">
        <v>51</v>
      </c>
      <c r="G10" s="82" t="s">
        <v>52</v>
      </c>
      <c r="H10" s="79">
        <v>300</v>
      </c>
      <c r="I10" s="88">
        <v>300</v>
      </c>
      <c r="J10" s="89" t="s">
        <v>47</v>
      </c>
      <c r="K10" s="89" t="s">
        <v>53</v>
      </c>
      <c r="L10" s="92" t="s">
        <v>54</v>
      </c>
      <c r="M10" s="75" t="s">
        <v>45</v>
      </c>
      <c r="N10" s="75" t="s">
        <v>45</v>
      </c>
      <c r="O10" s="75" t="s">
        <v>45</v>
      </c>
      <c r="P10" s="75" t="s">
        <v>45</v>
      </c>
      <c r="Q10" s="75" t="s">
        <v>45</v>
      </c>
      <c r="R10" s="82" t="s">
        <v>55</v>
      </c>
      <c r="S10" s="91"/>
    </row>
    <row r="11" spans="1:19" ht="172.5" customHeight="1">
      <c r="A11" s="74">
        <v>6</v>
      </c>
      <c r="B11" s="75" t="s">
        <v>47</v>
      </c>
      <c r="C11" s="75" t="s">
        <v>56</v>
      </c>
      <c r="D11" s="75" t="s">
        <v>57</v>
      </c>
      <c r="E11" s="81" t="s">
        <v>58</v>
      </c>
      <c r="F11" s="80" t="s">
        <v>59</v>
      </c>
      <c r="G11" s="82" t="s">
        <v>60</v>
      </c>
      <c r="H11" s="79">
        <v>7000000</v>
      </c>
      <c r="I11" s="88">
        <v>700</v>
      </c>
      <c r="J11" s="89" t="s">
        <v>61</v>
      </c>
      <c r="K11" s="89" t="s">
        <v>53</v>
      </c>
      <c r="L11" s="92" t="s">
        <v>62</v>
      </c>
      <c r="M11" s="75" t="s">
        <v>45</v>
      </c>
      <c r="N11" s="75"/>
      <c r="O11" s="75"/>
      <c r="P11" s="75"/>
      <c r="Q11" s="75"/>
      <c r="R11" s="82" t="s">
        <v>63</v>
      </c>
      <c r="S11" s="91"/>
    </row>
    <row r="12" spans="1:19" ht="172.5" customHeight="1">
      <c r="A12" s="74">
        <v>7</v>
      </c>
      <c r="B12" s="75" t="s">
        <v>23</v>
      </c>
      <c r="C12" s="75" t="s">
        <v>64</v>
      </c>
      <c r="D12" s="75" t="s">
        <v>57</v>
      </c>
      <c r="E12" s="81" t="s">
        <v>65</v>
      </c>
      <c r="F12" s="80" t="s">
        <v>59</v>
      </c>
      <c r="G12" s="82" t="s">
        <v>66</v>
      </c>
      <c r="H12" s="79">
        <v>79</v>
      </c>
      <c r="I12" s="88">
        <v>37</v>
      </c>
      <c r="J12" s="89" t="s">
        <v>67</v>
      </c>
      <c r="K12" s="89" t="s">
        <v>68</v>
      </c>
      <c r="L12" s="92" t="s">
        <v>69</v>
      </c>
      <c r="M12" s="75" t="s">
        <v>45</v>
      </c>
      <c r="N12" s="75"/>
      <c r="O12" s="75"/>
      <c r="P12" s="75"/>
      <c r="Q12" s="75"/>
      <c r="R12" s="82" t="s">
        <v>70</v>
      </c>
      <c r="S12" s="91"/>
    </row>
    <row r="13" spans="1:19" ht="172.5" customHeight="1">
      <c r="A13" s="74">
        <v>8</v>
      </c>
      <c r="B13" s="75" t="s">
        <v>23</v>
      </c>
      <c r="C13" s="75" t="s">
        <v>64</v>
      </c>
      <c r="D13" s="75" t="s">
        <v>57</v>
      </c>
      <c r="E13" s="81" t="s">
        <v>71</v>
      </c>
      <c r="F13" s="80" t="s">
        <v>59</v>
      </c>
      <c r="G13" s="82" t="s">
        <v>72</v>
      </c>
      <c r="H13" s="79">
        <v>70</v>
      </c>
      <c r="I13" s="88">
        <v>37</v>
      </c>
      <c r="J13" s="89" t="s">
        <v>73</v>
      </c>
      <c r="K13" s="89" t="s">
        <v>74</v>
      </c>
      <c r="L13" s="92" t="s">
        <v>75</v>
      </c>
      <c r="M13" s="75" t="s">
        <v>45</v>
      </c>
      <c r="N13" s="75"/>
      <c r="O13" s="75"/>
      <c r="P13" s="75"/>
      <c r="Q13" s="75"/>
      <c r="R13" s="82" t="s">
        <v>70</v>
      </c>
      <c r="S13" s="91"/>
    </row>
    <row r="14" spans="1:19" ht="172.5" customHeight="1">
      <c r="A14" s="74">
        <v>9</v>
      </c>
      <c r="B14" s="75" t="s">
        <v>23</v>
      </c>
      <c r="C14" s="75" t="s">
        <v>64</v>
      </c>
      <c r="D14" s="75" t="s">
        <v>57</v>
      </c>
      <c r="E14" s="81" t="s">
        <v>76</v>
      </c>
      <c r="F14" s="80" t="s">
        <v>59</v>
      </c>
      <c r="G14" s="82" t="s">
        <v>77</v>
      </c>
      <c r="H14" s="79">
        <v>140</v>
      </c>
      <c r="I14" s="88">
        <v>100</v>
      </c>
      <c r="J14" s="89" t="s">
        <v>78</v>
      </c>
      <c r="K14" s="89" t="s">
        <v>79</v>
      </c>
      <c r="L14" s="92" t="s">
        <v>80</v>
      </c>
      <c r="M14" s="75" t="s">
        <v>45</v>
      </c>
      <c r="N14" s="75"/>
      <c r="O14" s="75"/>
      <c r="P14" s="75"/>
      <c r="Q14" s="75"/>
      <c r="R14" s="82" t="s">
        <v>70</v>
      </c>
      <c r="S14" s="91"/>
    </row>
    <row r="15" spans="1:19" ht="172.5" customHeight="1">
      <c r="A15" s="74">
        <v>10</v>
      </c>
      <c r="B15" s="75" t="s">
        <v>23</v>
      </c>
      <c r="C15" s="75" t="s">
        <v>64</v>
      </c>
      <c r="D15" s="75" t="s">
        <v>57</v>
      </c>
      <c r="E15" s="81" t="s">
        <v>81</v>
      </c>
      <c r="F15" s="80" t="s">
        <v>59</v>
      </c>
      <c r="G15" s="82" t="s">
        <v>82</v>
      </c>
      <c r="H15" s="79">
        <v>224.2</v>
      </c>
      <c r="I15" s="88">
        <v>100</v>
      </c>
      <c r="J15" s="89" t="s">
        <v>83</v>
      </c>
      <c r="K15" s="89" t="s">
        <v>84</v>
      </c>
      <c r="L15" s="92" t="s">
        <v>85</v>
      </c>
      <c r="M15" s="75" t="s">
        <v>45</v>
      </c>
      <c r="N15" s="75"/>
      <c r="O15" s="75"/>
      <c r="P15" s="75"/>
      <c r="Q15" s="75"/>
      <c r="R15" s="82" t="s">
        <v>70</v>
      </c>
      <c r="S15" s="91"/>
    </row>
    <row r="16" spans="1:19" ht="172.5" customHeight="1">
      <c r="A16" s="74">
        <v>11</v>
      </c>
      <c r="B16" s="75" t="s">
        <v>23</v>
      </c>
      <c r="C16" s="75" t="s">
        <v>64</v>
      </c>
      <c r="D16" s="75" t="s">
        <v>57</v>
      </c>
      <c r="E16" s="81" t="s">
        <v>86</v>
      </c>
      <c r="F16" s="80" t="s">
        <v>59</v>
      </c>
      <c r="G16" s="82" t="s">
        <v>87</v>
      </c>
      <c r="H16" s="79">
        <v>57</v>
      </c>
      <c r="I16" s="88">
        <v>37</v>
      </c>
      <c r="J16" s="89" t="s">
        <v>88</v>
      </c>
      <c r="K16" s="89" t="s">
        <v>89</v>
      </c>
      <c r="L16" s="92" t="s">
        <v>90</v>
      </c>
      <c r="M16" s="75" t="s">
        <v>45</v>
      </c>
      <c r="N16" s="75"/>
      <c r="O16" s="75"/>
      <c r="P16" s="75"/>
      <c r="Q16" s="75"/>
      <c r="R16" s="82" t="s">
        <v>70</v>
      </c>
      <c r="S16" s="91"/>
    </row>
    <row r="17" spans="1:19" ht="172.5" customHeight="1">
      <c r="A17" s="74">
        <v>12</v>
      </c>
      <c r="B17" s="75" t="s">
        <v>23</v>
      </c>
      <c r="C17" s="75" t="s">
        <v>64</v>
      </c>
      <c r="D17" s="75" t="s">
        <v>57</v>
      </c>
      <c r="E17" s="81" t="s">
        <v>91</v>
      </c>
      <c r="F17" s="80" t="s">
        <v>59</v>
      </c>
      <c r="G17" s="82" t="s">
        <v>92</v>
      </c>
      <c r="H17" s="79">
        <v>164</v>
      </c>
      <c r="I17" s="88">
        <v>96</v>
      </c>
      <c r="J17" s="89" t="s">
        <v>93</v>
      </c>
      <c r="K17" s="89" t="s">
        <v>94</v>
      </c>
      <c r="L17" s="92" t="s">
        <v>95</v>
      </c>
      <c r="M17" s="75" t="s">
        <v>45</v>
      </c>
      <c r="N17" s="75"/>
      <c r="O17" s="75"/>
      <c r="P17" s="75"/>
      <c r="Q17" s="75"/>
      <c r="R17" s="82" t="s">
        <v>70</v>
      </c>
      <c r="S17" s="91"/>
    </row>
    <row r="18" spans="1:19" ht="172.5" customHeight="1">
      <c r="A18" s="74">
        <v>13</v>
      </c>
      <c r="B18" s="75" t="s">
        <v>23</v>
      </c>
      <c r="C18" s="75" t="s">
        <v>64</v>
      </c>
      <c r="D18" s="75" t="s">
        <v>57</v>
      </c>
      <c r="E18" s="81" t="s">
        <v>96</v>
      </c>
      <c r="F18" s="80" t="s">
        <v>59</v>
      </c>
      <c r="G18" s="82" t="s">
        <v>92</v>
      </c>
      <c r="H18" s="79">
        <v>100</v>
      </c>
      <c r="I18" s="88">
        <v>40</v>
      </c>
      <c r="J18" s="89" t="s">
        <v>97</v>
      </c>
      <c r="K18" s="89" t="s">
        <v>98</v>
      </c>
      <c r="L18" s="92" t="s">
        <v>99</v>
      </c>
      <c r="M18" s="75" t="s">
        <v>45</v>
      </c>
      <c r="N18" s="75"/>
      <c r="O18" s="75"/>
      <c r="P18" s="75"/>
      <c r="Q18" s="75"/>
      <c r="R18" s="82" t="s">
        <v>70</v>
      </c>
      <c r="S18" s="91"/>
    </row>
    <row r="19" spans="1:19" ht="172.5" customHeight="1">
      <c r="A19" s="74">
        <v>1</v>
      </c>
      <c r="B19" s="75" t="s">
        <v>23</v>
      </c>
      <c r="C19" s="75" t="s">
        <v>100</v>
      </c>
      <c r="D19" s="75" t="s">
        <v>49</v>
      </c>
      <c r="E19" s="81" t="s">
        <v>101</v>
      </c>
      <c r="F19" s="80" t="s">
        <v>102</v>
      </c>
      <c r="G19" s="82" t="s">
        <v>103</v>
      </c>
      <c r="H19" s="79">
        <v>10000</v>
      </c>
      <c r="I19" s="88">
        <v>0</v>
      </c>
      <c r="J19" s="89" t="s">
        <v>104</v>
      </c>
      <c r="K19" s="89" t="s">
        <v>105</v>
      </c>
      <c r="L19" s="92" t="s">
        <v>106</v>
      </c>
      <c r="M19" s="75" t="s">
        <v>31</v>
      </c>
      <c r="N19" s="75" t="s">
        <v>31</v>
      </c>
      <c r="O19" s="75" t="s">
        <v>31</v>
      </c>
      <c r="P19" s="75"/>
      <c r="Q19" s="75"/>
      <c r="R19" s="82"/>
      <c r="S19" s="91" t="s">
        <v>107</v>
      </c>
    </row>
    <row r="20" spans="1:19" ht="30" customHeight="1">
      <c r="A20" s="83"/>
      <c r="B20" s="83"/>
      <c r="C20" s="83"/>
      <c r="D20" s="83"/>
      <c r="E20" s="83"/>
      <c r="F20" s="84"/>
      <c r="G20" s="85" t="s">
        <v>108</v>
      </c>
      <c r="H20" s="86"/>
      <c r="I20" s="93">
        <f>SUM(I6:I19)</f>
        <v>15747</v>
      </c>
      <c r="J20" s="83"/>
      <c r="K20" s="94"/>
      <c r="L20" s="95"/>
      <c r="M20" s="83"/>
      <c r="N20" s="94"/>
      <c r="O20" s="94"/>
      <c r="P20" s="94"/>
      <c r="Q20" s="94"/>
      <c r="R20" s="83"/>
      <c r="S20" s="83"/>
    </row>
  </sheetData>
  <sheetProtection/>
  <mergeCells count="17">
    <mergeCell ref="A2:R2"/>
    <mergeCell ref="N4:Q4"/>
    <mergeCell ref="A4:A5"/>
    <mergeCell ref="B4:B5"/>
    <mergeCell ref="C4:C5"/>
    <mergeCell ref="D4:D5"/>
    <mergeCell ref="E4:E5"/>
    <mergeCell ref="F4:F5"/>
    <mergeCell ref="G4:G5"/>
    <mergeCell ref="H4:H5"/>
    <mergeCell ref="I4:I5"/>
    <mergeCell ref="J4:J5"/>
    <mergeCell ref="K4:K5"/>
    <mergeCell ref="L4:L5"/>
    <mergeCell ref="M4:M5"/>
    <mergeCell ref="R4:R5"/>
    <mergeCell ref="S4:S5"/>
  </mergeCells>
  <printOptions horizontalCentered="1"/>
  <pageMargins left="0.07847222222222222" right="0.3541666666666667" top="0.6097222222222223" bottom="0.6097222222222223" header="0.5" footer="0.2986111111111111"/>
  <pageSetup fitToHeight="0" horizontalDpi="600" verticalDpi="6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FF00"/>
  </sheetPr>
  <dimension ref="A1:P39"/>
  <sheetViews>
    <sheetView tabSelected="1" zoomScale="49" zoomScaleNormal="49" zoomScaleSheetLayoutView="100" workbookViewId="0" topLeftCell="A1">
      <pane ySplit="5" topLeftCell="A6" activePane="bottomLeft" state="frozen"/>
      <selection pane="bottomLeft" activeCell="E4" sqref="E4:E5"/>
    </sheetView>
  </sheetViews>
  <sheetFormatPr defaultColWidth="9.00390625" defaultRowHeight="30" customHeight="1"/>
  <cols>
    <col min="1" max="1" width="7.00390625" style="7" customWidth="1"/>
    <col min="2" max="2" width="11.625" style="7" customWidth="1"/>
    <col min="3" max="3" width="10.75390625" style="7" customWidth="1"/>
    <col min="4" max="4" width="32.625" style="7" customWidth="1"/>
    <col min="5" max="5" width="94.125" style="7" customWidth="1"/>
    <col min="6" max="6" width="14.125" style="8" customWidth="1"/>
    <col min="7" max="7" width="19.25390625" style="9" customWidth="1"/>
    <col min="8" max="8" width="21.375" style="7" customWidth="1"/>
    <col min="9" max="9" width="18.625" style="10" customWidth="1"/>
    <col min="10" max="10" width="50.75390625" style="11" customWidth="1"/>
    <col min="11" max="11" width="9.625" style="7" customWidth="1"/>
    <col min="12" max="12" width="10.125" style="10" customWidth="1"/>
    <col min="13" max="13" width="11.375" style="10" customWidth="1"/>
    <col min="14" max="14" width="54.375" style="7" customWidth="1"/>
    <col min="15" max="15" width="9.00390625" style="7" customWidth="1"/>
    <col min="16" max="16384" width="9.00390625" style="7" customWidth="1"/>
  </cols>
  <sheetData>
    <row r="1" spans="2:13" s="1" customFormat="1" ht="17.25">
      <c r="B1" s="12" t="s">
        <v>0</v>
      </c>
      <c r="F1" s="13"/>
      <c r="G1" s="14"/>
      <c r="I1" s="50"/>
      <c r="J1" s="51"/>
      <c r="L1" s="50"/>
      <c r="M1" s="50"/>
    </row>
    <row r="2" spans="1:14" s="1" customFormat="1" ht="36">
      <c r="A2" s="15" t="s">
        <v>109</v>
      </c>
      <c r="B2" s="16"/>
      <c r="C2" s="16"/>
      <c r="D2" s="16"/>
      <c r="E2" s="16"/>
      <c r="F2" s="17"/>
      <c r="G2" s="18"/>
      <c r="H2" s="16"/>
      <c r="I2" s="52"/>
      <c r="J2" s="53"/>
      <c r="K2" s="16"/>
      <c r="L2" s="52"/>
      <c r="M2" s="52"/>
      <c r="N2" s="16"/>
    </row>
    <row r="3" spans="6:14" s="1" customFormat="1" ht="19.5" customHeight="1">
      <c r="F3" s="13"/>
      <c r="G3" s="14"/>
      <c r="I3" s="50"/>
      <c r="J3" s="51"/>
      <c r="L3" s="50"/>
      <c r="M3" s="50"/>
      <c r="N3" s="54" t="s">
        <v>2</v>
      </c>
    </row>
    <row r="4" spans="1:16" s="2" customFormat="1" ht="70.5" customHeight="1">
      <c r="A4" s="19" t="s">
        <v>3</v>
      </c>
      <c r="B4" s="19" t="s">
        <v>4</v>
      </c>
      <c r="C4" s="19" t="s">
        <v>6</v>
      </c>
      <c r="D4" s="20" t="s">
        <v>7</v>
      </c>
      <c r="E4" s="21" t="s">
        <v>9</v>
      </c>
      <c r="F4" s="22" t="s">
        <v>10</v>
      </c>
      <c r="G4" s="22" t="s">
        <v>11</v>
      </c>
      <c r="H4" s="23" t="s">
        <v>12</v>
      </c>
      <c r="I4" s="55" t="s">
        <v>13</v>
      </c>
      <c r="J4" s="56" t="s">
        <v>14</v>
      </c>
      <c r="K4" s="19" t="s">
        <v>15</v>
      </c>
      <c r="L4" s="19" t="s">
        <v>16</v>
      </c>
      <c r="M4" s="19"/>
      <c r="N4" s="56" t="s">
        <v>17</v>
      </c>
      <c r="O4" s="19" t="s">
        <v>18</v>
      </c>
      <c r="P4" s="57"/>
    </row>
    <row r="5" spans="1:16" s="2" customFormat="1" ht="211.5" customHeight="1">
      <c r="A5" s="19"/>
      <c r="B5" s="19"/>
      <c r="C5" s="19"/>
      <c r="D5" s="19"/>
      <c r="E5" s="21"/>
      <c r="F5" s="22"/>
      <c r="G5" s="22"/>
      <c r="H5" s="23"/>
      <c r="I5" s="55"/>
      <c r="J5" s="56"/>
      <c r="K5" s="19"/>
      <c r="L5" s="58" t="s">
        <v>19</v>
      </c>
      <c r="M5" s="58" t="s">
        <v>22</v>
      </c>
      <c r="N5" s="56"/>
      <c r="O5" s="19"/>
      <c r="P5" s="57"/>
    </row>
    <row r="6" spans="1:16" s="3" customFormat="1" ht="112.5" customHeight="1">
      <c r="A6" s="24">
        <v>1</v>
      </c>
      <c r="B6" s="25" t="s">
        <v>23</v>
      </c>
      <c r="C6" s="25" t="s">
        <v>25</v>
      </c>
      <c r="D6" s="26" t="s">
        <v>26</v>
      </c>
      <c r="E6" s="27" t="s">
        <v>28</v>
      </c>
      <c r="F6" s="28">
        <v>500</v>
      </c>
      <c r="G6" s="28">
        <v>500</v>
      </c>
      <c r="H6" s="25" t="s">
        <v>29</v>
      </c>
      <c r="I6" s="25" t="s">
        <v>29</v>
      </c>
      <c r="J6" s="59" t="s">
        <v>28</v>
      </c>
      <c r="K6" s="25" t="s">
        <v>31</v>
      </c>
      <c r="L6" s="25"/>
      <c r="M6" s="25" t="s">
        <v>40</v>
      </c>
      <c r="N6" s="59" t="s">
        <v>32</v>
      </c>
      <c r="O6" s="26"/>
      <c r="P6" s="60"/>
    </row>
    <row r="7" spans="1:16" s="3" customFormat="1" ht="112.5" customHeight="1">
      <c r="A7" s="24">
        <v>2</v>
      </c>
      <c r="B7" s="25" t="s">
        <v>23</v>
      </c>
      <c r="C7" s="25" t="s">
        <v>25</v>
      </c>
      <c r="D7" s="26" t="s">
        <v>33</v>
      </c>
      <c r="E7" s="27" t="s">
        <v>35</v>
      </c>
      <c r="F7" s="28">
        <v>1800</v>
      </c>
      <c r="G7" s="28">
        <v>1500</v>
      </c>
      <c r="H7" s="25" t="s">
        <v>29</v>
      </c>
      <c r="I7" s="25" t="s">
        <v>29</v>
      </c>
      <c r="J7" s="59" t="s">
        <v>35</v>
      </c>
      <c r="K7" s="25" t="s">
        <v>31</v>
      </c>
      <c r="L7" s="25"/>
      <c r="M7" s="25" t="s">
        <v>40</v>
      </c>
      <c r="N7" s="59" t="s">
        <v>36</v>
      </c>
      <c r="O7" s="26"/>
      <c r="P7" s="60"/>
    </row>
    <row r="8" spans="1:16" s="3" customFormat="1" ht="112.5" customHeight="1">
      <c r="A8" s="24">
        <v>3</v>
      </c>
      <c r="B8" s="25" t="s">
        <v>23</v>
      </c>
      <c r="C8" s="25" t="s">
        <v>25</v>
      </c>
      <c r="D8" s="25" t="s">
        <v>37</v>
      </c>
      <c r="E8" s="29" t="s">
        <v>39</v>
      </c>
      <c r="F8" s="28">
        <v>4000</v>
      </c>
      <c r="G8" s="28">
        <v>2500</v>
      </c>
      <c r="H8" s="25" t="s">
        <v>29</v>
      </c>
      <c r="I8" s="25" t="s">
        <v>29</v>
      </c>
      <c r="J8" s="61" t="s">
        <v>39</v>
      </c>
      <c r="K8" s="25" t="s">
        <v>31</v>
      </c>
      <c r="L8" s="25"/>
      <c r="M8" s="25" t="s">
        <v>40</v>
      </c>
      <c r="N8" s="29" t="s">
        <v>41</v>
      </c>
      <c r="O8" s="26"/>
      <c r="P8" s="60"/>
    </row>
    <row r="9" spans="1:15" s="4" customFormat="1" ht="159.75" customHeight="1">
      <c r="A9" s="24">
        <v>4</v>
      </c>
      <c r="B9" s="25" t="s">
        <v>23</v>
      </c>
      <c r="C9" s="25" t="s">
        <v>25</v>
      </c>
      <c r="D9" s="25" t="s">
        <v>42</v>
      </c>
      <c r="E9" s="29" t="s">
        <v>110</v>
      </c>
      <c r="F9" s="28">
        <v>18000</v>
      </c>
      <c r="G9" s="28">
        <v>3000</v>
      </c>
      <c r="H9" s="25" t="s">
        <v>29</v>
      </c>
      <c r="I9" s="25" t="s">
        <v>29</v>
      </c>
      <c r="J9" s="61" t="s">
        <v>111</v>
      </c>
      <c r="K9" s="25" t="s">
        <v>45</v>
      </c>
      <c r="L9" s="25"/>
      <c r="M9" s="25"/>
      <c r="N9" s="29" t="s">
        <v>46</v>
      </c>
      <c r="O9" s="26"/>
    </row>
    <row r="10" spans="1:15" s="4" customFormat="1" ht="159" customHeight="1">
      <c r="A10" s="24">
        <v>5</v>
      </c>
      <c r="B10" s="25" t="s">
        <v>23</v>
      </c>
      <c r="C10" s="25" t="s">
        <v>49</v>
      </c>
      <c r="D10" s="25" t="s">
        <v>112</v>
      </c>
      <c r="E10" s="29" t="s">
        <v>113</v>
      </c>
      <c r="F10" s="28">
        <v>300</v>
      </c>
      <c r="G10" s="28">
        <v>300</v>
      </c>
      <c r="H10" s="25" t="s">
        <v>47</v>
      </c>
      <c r="I10" s="25" t="s">
        <v>114</v>
      </c>
      <c r="J10" s="61" t="s">
        <v>54</v>
      </c>
      <c r="K10" s="25" t="s">
        <v>45</v>
      </c>
      <c r="L10" s="25"/>
      <c r="M10" s="25"/>
      <c r="N10" s="29" t="s">
        <v>55</v>
      </c>
      <c r="O10" s="26"/>
    </row>
    <row r="11" spans="1:15" s="4" customFormat="1" ht="112.5" customHeight="1">
      <c r="A11" s="24">
        <v>6</v>
      </c>
      <c r="B11" s="25" t="s">
        <v>23</v>
      </c>
      <c r="C11" s="25" t="s">
        <v>57</v>
      </c>
      <c r="D11" s="25" t="s">
        <v>58</v>
      </c>
      <c r="E11" s="29" t="s">
        <v>60</v>
      </c>
      <c r="F11" s="28">
        <v>700</v>
      </c>
      <c r="G11" s="28">
        <v>700</v>
      </c>
      <c r="H11" s="25" t="s">
        <v>61</v>
      </c>
      <c r="I11" s="25" t="s">
        <v>114</v>
      </c>
      <c r="J11" s="61" t="s">
        <v>62</v>
      </c>
      <c r="K11" s="25" t="s">
        <v>45</v>
      </c>
      <c r="L11" s="25"/>
      <c r="M11" s="25"/>
      <c r="N11" s="29" t="s">
        <v>63</v>
      </c>
      <c r="O11" s="26"/>
    </row>
    <row r="12" spans="1:15" s="5" customFormat="1" ht="408.75" customHeight="1">
      <c r="A12" s="24">
        <v>7</v>
      </c>
      <c r="B12" s="25" t="s">
        <v>23</v>
      </c>
      <c r="C12" s="25" t="s">
        <v>57</v>
      </c>
      <c r="D12" s="25" t="s">
        <v>115</v>
      </c>
      <c r="E12" s="30" t="s">
        <v>116</v>
      </c>
      <c r="F12" s="28">
        <v>834.2</v>
      </c>
      <c r="G12" s="28">
        <v>447</v>
      </c>
      <c r="H12" s="25" t="s">
        <v>117</v>
      </c>
      <c r="I12" s="25" t="s">
        <v>118</v>
      </c>
      <c r="J12" s="61" t="s">
        <v>119</v>
      </c>
      <c r="K12" s="25" t="s">
        <v>45</v>
      </c>
      <c r="L12" s="25"/>
      <c r="M12" s="25"/>
      <c r="N12" s="29" t="s">
        <v>70</v>
      </c>
      <c r="O12" s="26"/>
    </row>
    <row r="13" spans="1:15" s="5" customFormat="1" ht="112.5" customHeight="1">
      <c r="A13" s="24">
        <v>8</v>
      </c>
      <c r="B13" s="25" t="s">
        <v>23</v>
      </c>
      <c r="C13" s="25" t="s">
        <v>49</v>
      </c>
      <c r="D13" s="25" t="s">
        <v>101</v>
      </c>
      <c r="E13" s="29" t="s">
        <v>103</v>
      </c>
      <c r="F13" s="28">
        <v>10000</v>
      </c>
      <c r="G13" s="28">
        <v>3000</v>
      </c>
      <c r="H13" s="25" t="s">
        <v>104</v>
      </c>
      <c r="I13" s="25" t="s">
        <v>105</v>
      </c>
      <c r="J13" s="61" t="s">
        <v>106</v>
      </c>
      <c r="K13" s="25" t="s">
        <v>31</v>
      </c>
      <c r="L13" s="25"/>
      <c r="M13" s="25" t="s">
        <v>40</v>
      </c>
      <c r="N13" s="29" t="s">
        <v>120</v>
      </c>
      <c r="O13" s="26"/>
    </row>
    <row r="14" spans="1:15" s="5" customFormat="1" ht="112.5" customHeight="1">
      <c r="A14" s="31"/>
      <c r="B14" s="32" t="s">
        <v>121</v>
      </c>
      <c r="C14" s="33"/>
      <c r="D14" s="33"/>
      <c r="E14" s="34"/>
      <c r="F14" s="35">
        <f>SUM(F6:F13)</f>
        <v>36134.2</v>
      </c>
      <c r="G14" s="36">
        <f>SUM(G6:G13)</f>
        <v>11947</v>
      </c>
      <c r="H14" s="31"/>
      <c r="I14" s="62"/>
      <c r="J14" s="63"/>
      <c r="K14" s="31"/>
      <c r="L14" s="62"/>
      <c r="M14" s="62"/>
      <c r="N14" s="31"/>
      <c r="O14" s="31"/>
    </row>
    <row r="15" spans="1:15" s="5" customFormat="1" ht="112.5" customHeight="1">
      <c r="A15" s="31">
        <v>1</v>
      </c>
      <c r="B15" s="24" t="s">
        <v>122</v>
      </c>
      <c r="C15" s="24" t="s">
        <v>123</v>
      </c>
      <c r="D15" s="24" t="s">
        <v>124</v>
      </c>
      <c r="E15" s="24" t="s">
        <v>125</v>
      </c>
      <c r="F15" s="28">
        <v>199.543985</v>
      </c>
      <c r="G15" s="28">
        <v>199.543985</v>
      </c>
      <c r="H15" s="24" t="s">
        <v>126</v>
      </c>
      <c r="I15" s="64" t="s">
        <v>114</v>
      </c>
      <c r="J15" s="24" t="s">
        <v>125</v>
      </c>
      <c r="K15" s="24" t="s">
        <v>45</v>
      </c>
      <c r="L15" s="24"/>
      <c r="M15" s="24"/>
      <c r="N15" s="24" t="s">
        <v>127</v>
      </c>
      <c r="O15" s="31"/>
    </row>
    <row r="16" spans="1:15" s="5" customFormat="1" ht="112.5" customHeight="1">
      <c r="A16" s="31">
        <v>2</v>
      </c>
      <c r="B16" s="24" t="s">
        <v>122</v>
      </c>
      <c r="C16" s="24" t="s">
        <v>128</v>
      </c>
      <c r="D16" s="24" t="s">
        <v>129</v>
      </c>
      <c r="E16" s="24" t="s">
        <v>130</v>
      </c>
      <c r="F16" s="28">
        <v>300</v>
      </c>
      <c r="G16" s="28">
        <v>300</v>
      </c>
      <c r="H16" s="24" t="s">
        <v>126</v>
      </c>
      <c r="I16" s="65" t="s">
        <v>131</v>
      </c>
      <c r="J16" s="24" t="s">
        <v>130</v>
      </c>
      <c r="K16" s="24" t="s">
        <v>45</v>
      </c>
      <c r="L16" s="24"/>
      <c r="M16" s="24"/>
      <c r="N16" s="24" t="s">
        <v>132</v>
      </c>
      <c r="O16" s="31"/>
    </row>
    <row r="17" spans="1:15" s="5" customFormat="1" ht="112.5" customHeight="1">
      <c r="A17" s="31">
        <v>3</v>
      </c>
      <c r="B17" s="24" t="s">
        <v>122</v>
      </c>
      <c r="C17" s="24" t="s">
        <v>133</v>
      </c>
      <c r="D17" s="24" t="s">
        <v>134</v>
      </c>
      <c r="E17" s="24" t="s">
        <v>135</v>
      </c>
      <c r="F17" s="28">
        <v>567.31</v>
      </c>
      <c r="G17" s="28">
        <v>567.31</v>
      </c>
      <c r="H17" s="24" t="s">
        <v>126</v>
      </c>
      <c r="I17" s="66" t="s">
        <v>136</v>
      </c>
      <c r="J17" s="24" t="s">
        <v>135</v>
      </c>
      <c r="K17" s="24" t="s">
        <v>31</v>
      </c>
      <c r="L17" s="24" t="s">
        <v>137</v>
      </c>
      <c r="M17" s="24"/>
      <c r="N17" s="24" t="s">
        <v>138</v>
      </c>
      <c r="O17" s="31"/>
    </row>
    <row r="18" spans="1:15" s="5" customFormat="1" ht="112.5" customHeight="1">
      <c r="A18" s="31">
        <v>4</v>
      </c>
      <c r="B18" s="24" t="s">
        <v>122</v>
      </c>
      <c r="C18" s="24" t="s">
        <v>133</v>
      </c>
      <c r="D18" s="37" t="s">
        <v>139</v>
      </c>
      <c r="E18" s="37" t="s">
        <v>140</v>
      </c>
      <c r="F18" s="38">
        <v>521.6</v>
      </c>
      <c r="G18" s="38">
        <v>521.6</v>
      </c>
      <c r="H18" s="24" t="s">
        <v>126</v>
      </c>
      <c r="I18" s="66" t="s">
        <v>136</v>
      </c>
      <c r="J18" s="37" t="s">
        <v>140</v>
      </c>
      <c r="K18" s="37" t="s">
        <v>31</v>
      </c>
      <c r="L18" s="24" t="s">
        <v>137</v>
      </c>
      <c r="M18" s="37"/>
      <c r="N18" s="37" t="s">
        <v>138</v>
      </c>
      <c r="O18" s="31"/>
    </row>
    <row r="19" spans="1:15" s="5" customFormat="1" ht="112.5" customHeight="1">
      <c r="A19" s="31">
        <v>5</v>
      </c>
      <c r="B19" s="24" t="s">
        <v>122</v>
      </c>
      <c r="C19" s="24" t="s">
        <v>133</v>
      </c>
      <c r="D19" s="37" t="s">
        <v>141</v>
      </c>
      <c r="E19" s="37" t="s">
        <v>142</v>
      </c>
      <c r="F19" s="38">
        <v>94</v>
      </c>
      <c r="G19" s="38">
        <v>94</v>
      </c>
      <c r="H19" s="24" t="s">
        <v>126</v>
      </c>
      <c r="I19" s="66" t="s">
        <v>143</v>
      </c>
      <c r="J19" s="37" t="s">
        <v>142</v>
      </c>
      <c r="K19" s="24" t="s">
        <v>45</v>
      </c>
      <c r="L19" s="24"/>
      <c r="M19" s="37"/>
      <c r="N19" s="37" t="s">
        <v>144</v>
      </c>
      <c r="O19" s="31"/>
    </row>
    <row r="20" spans="1:15" s="5" customFormat="1" ht="112.5" customHeight="1">
      <c r="A20" s="32" t="s">
        <v>145</v>
      </c>
      <c r="B20" s="39"/>
      <c r="C20" s="33"/>
      <c r="D20" s="33"/>
      <c r="E20" s="34"/>
      <c r="F20" s="40">
        <f>SUM(F15:F19)</f>
        <v>1682.453985</v>
      </c>
      <c r="G20" s="36">
        <f>SUM(G15:G19)</f>
        <v>1682.453985</v>
      </c>
      <c r="H20" s="31"/>
      <c r="I20" s="62"/>
      <c r="J20" s="63"/>
      <c r="K20" s="31"/>
      <c r="L20" s="62"/>
      <c r="M20" s="62"/>
      <c r="N20" s="31"/>
      <c r="O20" s="31"/>
    </row>
    <row r="21" spans="1:15" s="5" customFormat="1" ht="112.5" customHeight="1">
      <c r="A21" s="31">
        <v>1</v>
      </c>
      <c r="B21" s="24" t="s">
        <v>146</v>
      </c>
      <c r="C21" s="41" t="s">
        <v>147</v>
      </c>
      <c r="D21" s="24" t="s">
        <v>148</v>
      </c>
      <c r="E21" s="42" t="s">
        <v>149</v>
      </c>
      <c r="F21" s="28">
        <v>24.39</v>
      </c>
      <c r="G21" s="28">
        <v>24.39</v>
      </c>
      <c r="H21" s="24" t="s">
        <v>150</v>
      </c>
      <c r="I21" s="66" t="s">
        <v>151</v>
      </c>
      <c r="J21" s="67" t="s">
        <v>152</v>
      </c>
      <c r="K21" s="24" t="s">
        <v>31</v>
      </c>
      <c r="L21" s="24" t="s">
        <v>153</v>
      </c>
      <c r="M21" s="24"/>
      <c r="N21" s="42" t="s">
        <v>154</v>
      </c>
      <c r="O21" s="31"/>
    </row>
    <row r="22" spans="1:15" s="5" customFormat="1" ht="207.75" customHeight="1">
      <c r="A22" s="31">
        <v>2</v>
      </c>
      <c r="B22" s="24" t="s">
        <v>146</v>
      </c>
      <c r="C22" s="25" t="s">
        <v>155</v>
      </c>
      <c r="D22" s="25" t="s">
        <v>156</v>
      </c>
      <c r="E22" s="42" t="s">
        <v>157</v>
      </c>
      <c r="F22" s="28">
        <v>4191.12</v>
      </c>
      <c r="G22" s="28">
        <v>1336.8</v>
      </c>
      <c r="H22" s="24" t="s">
        <v>158</v>
      </c>
      <c r="I22" s="24" t="s">
        <v>159</v>
      </c>
      <c r="J22" s="68" t="s">
        <v>160</v>
      </c>
      <c r="K22" s="69" t="s">
        <v>31</v>
      </c>
      <c r="L22" s="24" t="s">
        <v>161</v>
      </c>
      <c r="M22" s="24"/>
      <c r="N22" s="42" t="s">
        <v>162</v>
      </c>
      <c r="O22" s="31"/>
    </row>
    <row r="23" spans="1:15" s="5" customFormat="1" ht="112.5" customHeight="1">
      <c r="A23" s="31">
        <v>3</v>
      </c>
      <c r="B23" s="24" t="s">
        <v>146</v>
      </c>
      <c r="C23" s="43" t="s">
        <v>163</v>
      </c>
      <c r="D23" s="24" t="s">
        <v>164</v>
      </c>
      <c r="E23" s="24" t="s">
        <v>165</v>
      </c>
      <c r="F23" s="28">
        <v>332.94</v>
      </c>
      <c r="G23" s="28">
        <v>332.94</v>
      </c>
      <c r="H23" s="24" t="s">
        <v>150</v>
      </c>
      <c r="I23" s="66" t="s">
        <v>166</v>
      </c>
      <c r="J23" s="67" t="s">
        <v>167</v>
      </c>
      <c r="K23" s="24" t="s">
        <v>45</v>
      </c>
      <c r="L23" s="24"/>
      <c r="M23" s="24"/>
      <c r="N23" s="42" t="s">
        <v>168</v>
      </c>
      <c r="O23" s="31"/>
    </row>
    <row r="24" spans="1:15" s="5" customFormat="1" ht="112.5" customHeight="1">
      <c r="A24" s="31">
        <v>4</v>
      </c>
      <c r="B24" s="24" t="s">
        <v>146</v>
      </c>
      <c r="C24" s="43" t="s">
        <v>163</v>
      </c>
      <c r="D24" s="24" t="s">
        <v>169</v>
      </c>
      <c r="E24" s="24" t="s">
        <v>170</v>
      </c>
      <c r="F24" s="28">
        <v>310</v>
      </c>
      <c r="G24" s="28">
        <v>310</v>
      </c>
      <c r="H24" s="24" t="s">
        <v>150</v>
      </c>
      <c r="I24" s="66" t="s">
        <v>114</v>
      </c>
      <c r="J24" s="67" t="s">
        <v>171</v>
      </c>
      <c r="K24" s="24" t="s">
        <v>31</v>
      </c>
      <c r="L24" s="24"/>
      <c r="M24" s="24" t="s">
        <v>172</v>
      </c>
      <c r="N24" s="24" t="s">
        <v>173</v>
      </c>
      <c r="O24" s="31"/>
    </row>
    <row r="25" spans="1:15" s="5" customFormat="1" ht="112.5" customHeight="1">
      <c r="A25" s="31">
        <v>5</v>
      </c>
      <c r="B25" s="24" t="s">
        <v>146</v>
      </c>
      <c r="C25" s="42" t="s">
        <v>174</v>
      </c>
      <c r="D25" s="24" t="s">
        <v>175</v>
      </c>
      <c r="E25" s="42" t="s">
        <v>176</v>
      </c>
      <c r="F25" s="28">
        <v>200</v>
      </c>
      <c r="G25" s="28">
        <v>200</v>
      </c>
      <c r="H25" s="24" t="s">
        <v>150</v>
      </c>
      <c r="I25" s="24" t="s">
        <v>177</v>
      </c>
      <c r="J25" s="67" t="s">
        <v>178</v>
      </c>
      <c r="K25" s="24" t="s">
        <v>31</v>
      </c>
      <c r="L25" s="24" t="s">
        <v>179</v>
      </c>
      <c r="M25" s="24"/>
      <c r="N25" s="42" t="s">
        <v>180</v>
      </c>
      <c r="O25" s="31"/>
    </row>
    <row r="26" spans="1:15" s="5" customFormat="1" ht="112.5" customHeight="1">
      <c r="A26" s="31">
        <v>6</v>
      </c>
      <c r="B26" s="24" t="s">
        <v>146</v>
      </c>
      <c r="C26" s="42" t="s">
        <v>174</v>
      </c>
      <c r="D26" s="24" t="s">
        <v>181</v>
      </c>
      <c r="E26" s="42" t="s">
        <v>182</v>
      </c>
      <c r="F26" s="28">
        <v>450</v>
      </c>
      <c r="G26" s="28">
        <v>450</v>
      </c>
      <c r="H26" s="24" t="s">
        <v>150</v>
      </c>
      <c r="I26" s="24" t="s">
        <v>177</v>
      </c>
      <c r="J26" s="67" t="s">
        <v>183</v>
      </c>
      <c r="K26" s="24" t="s">
        <v>31</v>
      </c>
      <c r="L26" s="24" t="s">
        <v>179</v>
      </c>
      <c r="M26" s="24"/>
      <c r="N26" s="42" t="s">
        <v>180</v>
      </c>
      <c r="O26" s="31"/>
    </row>
    <row r="27" spans="1:15" s="5" customFormat="1" ht="112.5" customHeight="1">
      <c r="A27" s="31" t="s">
        <v>184</v>
      </c>
      <c r="B27" s="31"/>
      <c r="C27" s="31"/>
      <c r="D27" s="31"/>
      <c r="E27" s="31"/>
      <c r="F27" s="28">
        <f>SUM(F21:F26)</f>
        <v>5508.45</v>
      </c>
      <c r="G27" s="28">
        <f>SUM(G21:G26)</f>
        <v>2654.13</v>
      </c>
      <c r="H27" s="24"/>
      <c r="I27" s="24"/>
      <c r="J27" s="42"/>
      <c r="K27" s="24"/>
      <c r="L27" s="24"/>
      <c r="M27" s="24"/>
      <c r="N27" s="42"/>
      <c r="O27" s="31"/>
    </row>
    <row r="28" spans="1:15" s="5" customFormat="1" ht="112.5" customHeight="1">
      <c r="A28" s="31">
        <v>1</v>
      </c>
      <c r="B28" s="24" t="s">
        <v>185</v>
      </c>
      <c r="C28" s="24" t="s">
        <v>186</v>
      </c>
      <c r="D28" s="24" t="s">
        <v>187</v>
      </c>
      <c r="E28" s="24" t="s">
        <v>188</v>
      </c>
      <c r="F28" s="28">
        <v>186.06</v>
      </c>
      <c r="G28" s="44">
        <f>1860562.51/10000</f>
        <v>186.056251</v>
      </c>
      <c r="H28" s="24" t="s">
        <v>189</v>
      </c>
      <c r="I28" s="66" t="s">
        <v>190</v>
      </c>
      <c r="J28" s="42" t="s">
        <v>191</v>
      </c>
      <c r="K28" s="24" t="s">
        <v>45</v>
      </c>
      <c r="L28" s="24"/>
      <c r="M28" s="24"/>
      <c r="N28" s="24" t="s">
        <v>192</v>
      </c>
      <c r="O28" s="24"/>
    </row>
    <row r="29" spans="1:15" s="5" customFormat="1" ht="112.5" customHeight="1">
      <c r="A29" s="31" t="s">
        <v>185</v>
      </c>
      <c r="B29" s="31"/>
      <c r="C29" s="31"/>
      <c r="D29" s="31"/>
      <c r="E29" s="31"/>
      <c r="F29" s="36">
        <f>SUM(F28:F28)</f>
        <v>186.06</v>
      </c>
      <c r="G29" s="36">
        <f>SUM(G28:G28)</f>
        <v>186.056251</v>
      </c>
      <c r="H29" s="31"/>
      <c r="I29" s="62"/>
      <c r="J29" s="63"/>
      <c r="K29" s="31"/>
      <c r="L29" s="62"/>
      <c r="M29" s="62"/>
      <c r="N29" s="31"/>
      <c r="O29" s="31"/>
    </row>
    <row r="30" spans="1:15" s="5" customFormat="1" ht="112.5" customHeight="1">
      <c r="A30" s="31">
        <v>1</v>
      </c>
      <c r="B30" s="24" t="s">
        <v>193</v>
      </c>
      <c r="C30" s="24" t="s">
        <v>194</v>
      </c>
      <c r="D30" s="24" t="s">
        <v>195</v>
      </c>
      <c r="E30" s="24" t="s">
        <v>196</v>
      </c>
      <c r="F30" s="28">
        <v>118</v>
      </c>
      <c r="G30" s="28">
        <v>118</v>
      </c>
      <c r="H30" s="24" t="s">
        <v>47</v>
      </c>
      <c r="I30" s="66" t="s">
        <v>114</v>
      </c>
      <c r="J30" s="42" t="s">
        <v>197</v>
      </c>
      <c r="K30" s="24" t="s">
        <v>45</v>
      </c>
      <c r="L30" s="24"/>
      <c r="M30" s="24"/>
      <c r="N30" s="42" t="s">
        <v>198</v>
      </c>
      <c r="O30" s="24"/>
    </row>
    <row r="31" spans="1:15" s="5" customFormat="1" ht="112.5" customHeight="1">
      <c r="A31" s="31" t="s">
        <v>199</v>
      </c>
      <c r="B31" s="31"/>
      <c r="C31" s="31"/>
      <c r="D31" s="31"/>
      <c r="E31" s="31"/>
      <c r="F31" s="36">
        <f>SUM(F30:F30)</f>
        <v>118</v>
      </c>
      <c r="G31" s="36">
        <f>SUM(G30:G30)</f>
        <v>118</v>
      </c>
      <c r="H31" s="31"/>
      <c r="I31" s="62"/>
      <c r="J31" s="63"/>
      <c r="K31" s="31"/>
      <c r="L31" s="62"/>
      <c r="M31" s="62"/>
      <c r="N31" s="31"/>
      <c r="O31" s="31"/>
    </row>
    <row r="32" spans="1:15" s="5" customFormat="1" ht="112.5" customHeight="1">
      <c r="A32" s="31">
        <v>1</v>
      </c>
      <c r="B32" s="24" t="s">
        <v>200</v>
      </c>
      <c r="C32" s="41" t="s">
        <v>201</v>
      </c>
      <c r="D32" s="25" t="s">
        <v>202</v>
      </c>
      <c r="E32" s="24" t="s">
        <v>203</v>
      </c>
      <c r="F32" s="45">
        <v>396</v>
      </c>
      <c r="G32" s="45">
        <f>2726000/10000</f>
        <v>272.6</v>
      </c>
      <c r="H32" s="24" t="s">
        <v>204</v>
      </c>
      <c r="I32" s="66" t="s">
        <v>114</v>
      </c>
      <c r="J32" s="24" t="s">
        <v>205</v>
      </c>
      <c r="K32" s="24" t="s">
        <v>31</v>
      </c>
      <c r="L32" s="24" t="s">
        <v>206</v>
      </c>
      <c r="M32" s="24"/>
      <c r="N32" s="24" t="s">
        <v>207</v>
      </c>
      <c r="O32" s="24"/>
    </row>
    <row r="33" spans="1:15" s="5" customFormat="1" ht="112.5" customHeight="1">
      <c r="A33" s="31">
        <v>2</v>
      </c>
      <c r="B33" s="24" t="s">
        <v>200</v>
      </c>
      <c r="C33" s="41" t="s">
        <v>201</v>
      </c>
      <c r="D33" s="25" t="s">
        <v>208</v>
      </c>
      <c r="E33" s="24" t="s">
        <v>209</v>
      </c>
      <c r="F33" s="46">
        <v>1007.81</v>
      </c>
      <c r="G33" s="45">
        <f>5000000/10000</f>
        <v>500</v>
      </c>
      <c r="H33" s="24" t="s">
        <v>210</v>
      </c>
      <c r="I33" s="24" t="s">
        <v>211</v>
      </c>
      <c r="J33" s="24" t="s">
        <v>212</v>
      </c>
      <c r="K33" s="24" t="s">
        <v>31</v>
      </c>
      <c r="L33" s="24" t="s">
        <v>206</v>
      </c>
      <c r="M33" s="24"/>
      <c r="N33" s="24" t="s">
        <v>207</v>
      </c>
      <c r="O33" s="24"/>
    </row>
    <row r="34" spans="1:15" s="5" customFormat="1" ht="112.5" customHeight="1">
      <c r="A34" s="31">
        <v>3</v>
      </c>
      <c r="B34" s="24" t="s">
        <v>200</v>
      </c>
      <c r="C34" s="41" t="s">
        <v>201</v>
      </c>
      <c r="D34" s="25" t="s">
        <v>213</v>
      </c>
      <c r="E34" s="24" t="s">
        <v>214</v>
      </c>
      <c r="F34" s="46">
        <v>946.35</v>
      </c>
      <c r="G34" s="45">
        <f>3569000/10000</f>
        <v>356.9</v>
      </c>
      <c r="H34" s="24" t="s">
        <v>210</v>
      </c>
      <c r="I34" s="24" t="s">
        <v>215</v>
      </c>
      <c r="J34" s="24" t="s">
        <v>216</v>
      </c>
      <c r="K34" s="24" t="s">
        <v>31</v>
      </c>
      <c r="L34" s="24" t="s">
        <v>206</v>
      </c>
      <c r="M34" s="24"/>
      <c r="N34" s="24" t="s">
        <v>207</v>
      </c>
      <c r="O34" s="24"/>
    </row>
    <row r="35" spans="1:15" s="5" customFormat="1" ht="112.5" customHeight="1">
      <c r="A35" s="31">
        <v>4</v>
      </c>
      <c r="B35" s="24" t="s">
        <v>200</v>
      </c>
      <c r="C35" s="41" t="s">
        <v>201</v>
      </c>
      <c r="D35" s="25" t="s">
        <v>217</v>
      </c>
      <c r="E35" s="24" t="s">
        <v>218</v>
      </c>
      <c r="F35" s="46">
        <v>6181.63</v>
      </c>
      <c r="G35" s="45">
        <f>2350000/10000</f>
        <v>235</v>
      </c>
      <c r="H35" s="24" t="s">
        <v>204</v>
      </c>
      <c r="I35" s="24" t="s">
        <v>114</v>
      </c>
      <c r="J35" s="24" t="s">
        <v>219</v>
      </c>
      <c r="K35" s="24" t="s">
        <v>31</v>
      </c>
      <c r="L35" s="24" t="s">
        <v>206</v>
      </c>
      <c r="M35" s="24"/>
      <c r="N35" s="24" t="s">
        <v>207</v>
      </c>
      <c r="O35" s="31"/>
    </row>
    <row r="36" spans="1:15" s="5" customFormat="1" ht="112.5" customHeight="1">
      <c r="A36" s="31">
        <v>5</v>
      </c>
      <c r="B36" s="24" t="s">
        <v>200</v>
      </c>
      <c r="C36" s="41" t="s">
        <v>201</v>
      </c>
      <c r="D36" s="25" t="s">
        <v>220</v>
      </c>
      <c r="E36" s="47" t="s">
        <v>221</v>
      </c>
      <c r="F36" s="46">
        <v>1013.7467</v>
      </c>
      <c r="G36" s="45">
        <f>10005000/10000</f>
        <v>1000.5</v>
      </c>
      <c r="H36" s="24" t="s">
        <v>210</v>
      </c>
      <c r="I36" s="24" t="s">
        <v>211</v>
      </c>
      <c r="J36" s="24" t="s">
        <v>222</v>
      </c>
      <c r="K36" s="24" t="s">
        <v>31</v>
      </c>
      <c r="L36" s="24" t="s">
        <v>206</v>
      </c>
      <c r="M36" s="24"/>
      <c r="N36" s="24" t="s">
        <v>207</v>
      </c>
      <c r="O36" s="31"/>
    </row>
    <row r="37" spans="1:15" s="5" customFormat="1" ht="112.5" customHeight="1">
      <c r="A37" s="31" t="s">
        <v>223</v>
      </c>
      <c r="B37" s="31"/>
      <c r="C37" s="31"/>
      <c r="D37" s="31"/>
      <c r="E37" s="31"/>
      <c r="F37" s="40">
        <f>SUM(F32:F36)</f>
        <v>9545.5367</v>
      </c>
      <c r="G37" s="36">
        <f>SUM(G32:G36)</f>
        <v>2365</v>
      </c>
      <c r="H37" s="31"/>
      <c r="I37" s="62"/>
      <c r="J37" s="63"/>
      <c r="K37" s="31"/>
      <c r="L37" s="62"/>
      <c r="M37" s="62"/>
      <c r="N37" s="31"/>
      <c r="O37" s="31"/>
    </row>
    <row r="38" spans="1:15" s="5" customFormat="1" ht="112.5" customHeight="1">
      <c r="A38" s="31" t="s">
        <v>108</v>
      </c>
      <c r="B38" s="31"/>
      <c r="C38" s="31"/>
      <c r="D38" s="31"/>
      <c r="E38" s="31"/>
      <c r="F38" s="36">
        <f>F37+F31+F29+F27+F20+F14</f>
        <v>53174.700684999996</v>
      </c>
      <c r="G38" s="36">
        <f>G37+G31+G29+G27+G20+G14</f>
        <v>18952.640236</v>
      </c>
      <c r="H38" s="31"/>
      <c r="I38" s="62"/>
      <c r="J38" s="63"/>
      <c r="K38" s="31"/>
      <c r="L38" s="62"/>
      <c r="M38" s="62"/>
      <c r="N38" s="31"/>
      <c r="O38" s="31"/>
    </row>
    <row r="39" spans="6:13" s="6" customFormat="1" ht="30" customHeight="1">
      <c r="F39" s="48"/>
      <c r="G39" s="49"/>
      <c r="I39" s="70"/>
      <c r="J39" s="71"/>
      <c r="L39" s="70"/>
      <c r="M39" s="70"/>
    </row>
  </sheetData>
  <sheetProtection/>
  <mergeCells count="22">
    <mergeCell ref="A2:N2"/>
    <mergeCell ref="L4:M4"/>
    <mergeCell ref="B14:E14"/>
    <mergeCell ref="A20:E20"/>
    <mergeCell ref="A27:E27"/>
    <mergeCell ref="A29:E29"/>
    <mergeCell ref="A31:E31"/>
    <mergeCell ref="A37:E37"/>
    <mergeCell ref="A38:E38"/>
    <mergeCell ref="A4:A5"/>
    <mergeCell ref="B4:B5"/>
    <mergeCell ref="C4:C5"/>
    <mergeCell ref="D4:D5"/>
    <mergeCell ref="E4:E5"/>
    <mergeCell ref="F4:F5"/>
    <mergeCell ref="G4:G5"/>
    <mergeCell ref="H4:H5"/>
    <mergeCell ref="I4:I5"/>
    <mergeCell ref="J4:J5"/>
    <mergeCell ref="K4:K5"/>
    <mergeCell ref="N4:N5"/>
    <mergeCell ref="O4:O5"/>
  </mergeCells>
  <printOptions/>
  <pageMargins left="0.19652777777777777" right="0.3145833333333333" top="0.15694444444444444" bottom="0.19652777777777777" header="0.3145833333333333" footer="0.11805555555555555"/>
  <pageSetup horizontalDpi="600" verticalDpi="600" orientation="landscape" paperSize="8" scale="5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蔡安琪</dc:creator>
  <cp:keywords/>
  <dc:description/>
  <cp:lastModifiedBy>何海艳</cp:lastModifiedBy>
  <dcterms:created xsi:type="dcterms:W3CDTF">2019-12-04T07:15:00Z</dcterms:created>
  <dcterms:modified xsi:type="dcterms:W3CDTF">2023-02-21T01:25:10Z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FD76ED42A4444B71B15ECA7911A2E786</vt:lpwstr>
  </property>
  <property fmtid="{D5CDD505-2E9C-101B-9397-08002B2CF9AE}" pid="5" name="KSOReadingLayo">
    <vt:bool>true</vt:bool>
  </property>
</Properties>
</file>