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'附件2'!$A$5:$O$16</definedName>
  </definedNames>
  <calcPr fullCalcOnLoad="1"/>
</workbook>
</file>

<file path=xl/sharedStrings.xml><?xml version="1.0" encoding="utf-8"?>
<sst xmlns="http://schemas.openxmlformats.org/spreadsheetml/2006/main" count="38" uniqueCount="31">
  <si>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</si>
  <si>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</si>
  <si>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</si>
  <si>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</si>
  <si>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海伦源筑花园53、54号楼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</si>
  <si>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</si>
  <si>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</si>
  <si>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</si>
  <si>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</si>
  <si>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</si>
  <si>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</si>
  <si>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</si>
  <si>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</si>
  <si>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</si>
  <si>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</si>
  <si>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</si>
  <si>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</si>
  <si>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</si>
  <si>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</si>
  <si>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</si>
  <si>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</si>
  <si>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</si>
  <si>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</si>
  <si>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</si>
  <si>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本批销售住宅共5套，销售住宅总建筑面积：811.27㎡，套内面积：674.08㎡，分摊面积：137.19㎡，销售均价：8485.12元/㎡（建筑面积）、10212.03元/㎡（套内建筑面积）。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</si>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</sst>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7" fillId="18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3">
      <selection activeCell="R12" sqref="R12"/>
    </sheetView>
  </sheetViews>
  <sheetFormatPr defaultColWidth="9.00390625" defaultRowHeight="14.25"/>
  <cols>
    <col min="1" max="1" width="3.875" style="3" customWidth="1"/>
    <col min="2" max="2" width="7.875" style="3" customWidth="1"/>
    <col min="3" max="3" width="8.125" style="3" customWidth="1"/>
    <col min="4" max="4" width="6.375" style="3" customWidth="1"/>
    <col min="5" max="5" width="9.125" style="3" customWidth="1"/>
    <col min="6" max="6" width="5.625" style="3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6" customWidth="1"/>
    <col min="11" max="12" width="11.125" style="6" customWidth="1"/>
    <col min="13" max="13" width="9.875" style="3" customWidth="1"/>
    <col min="14" max="14" width="8.75390625" style="3" customWidth="1"/>
    <col min="15" max="15" width="7.625" style="3" customWidth="1"/>
    <col min="16" max="16" width="12.00390625" style="3" hidden="1" customWidth="1"/>
    <col min="17" max="17" width="12.625" style="3" hidden="1" customWidth="1"/>
    <col min="18" max="18" width="12.625" style="3" customWidth="1"/>
    <col min="19" max="20" width="9.00390625" style="3" customWidth="1"/>
    <col min="21" max="21" width="10.375" style="3" bestFit="1" customWidth="1"/>
    <col min="22" max="16384" width="9.00390625" style="3" customWidth="1"/>
  </cols>
  <sheetData>
    <row r="1" spans="1:2" ht="18" customHeight="1">
      <c r="A1" s="7" t="s">
        <v>0</v>
      </c>
      <c r="B1" s="7"/>
    </row>
    <row r="2" spans="1:15" ht="28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4"/>
      <c r="K2" s="44"/>
      <c r="L2" s="44"/>
      <c r="M2" s="8"/>
      <c r="N2" s="8"/>
      <c r="O2" s="8"/>
    </row>
    <row r="3" spans="1:15" ht="24.75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5"/>
      <c r="N3" s="46"/>
      <c r="O3" s="46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7" t="s">
        <v>13</v>
      </c>
      <c r="J4" s="48" t="s">
        <v>14</v>
      </c>
      <c r="K4" s="48" t="s">
        <v>15</v>
      </c>
      <c r="L4" s="49" t="s">
        <v>16</v>
      </c>
      <c r="M4" s="50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1"/>
      <c r="J5" s="48"/>
      <c r="K5" s="48"/>
      <c r="L5" s="52"/>
      <c r="M5" s="53"/>
      <c r="N5" s="15"/>
      <c r="O5" s="14"/>
    </row>
    <row r="6" spans="1:16" s="2" customFormat="1" ht="24.75" customHeight="1">
      <c r="A6" s="18">
        <v>1</v>
      </c>
      <c r="B6" s="18">
        <v>53</v>
      </c>
      <c r="C6" s="18">
        <v>202</v>
      </c>
      <c r="D6" s="18">
        <v>2</v>
      </c>
      <c r="E6" s="19" t="s">
        <v>20</v>
      </c>
      <c r="F6" s="18">
        <v>3</v>
      </c>
      <c r="G6" s="20">
        <v>171.09</v>
      </c>
      <c r="H6" s="21">
        <v>28.93</v>
      </c>
      <c r="I6" s="21">
        <v>142.16</v>
      </c>
      <c r="J6" s="54">
        <f aca="true" t="shared" si="0" ref="J6:J11">L6/G6</f>
        <v>9403.952364252733</v>
      </c>
      <c r="K6" s="54">
        <f aca="true" t="shared" si="1" ref="K6:K11">L6/I6</f>
        <v>11317.685776589758</v>
      </c>
      <c r="L6" s="54">
        <v>1608922.21</v>
      </c>
      <c r="M6" s="54"/>
      <c r="N6" s="55" t="s">
        <v>21</v>
      </c>
      <c r="O6" s="56"/>
      <c r="P6" s="57"/>
    </row>
    <row r="7" spans="1:16" s="2" customFormat="1" ht="24.75" customHeight="1">
      <c r="A7" s="18">
        <v>2</v>
      </c>
      <c r="B7" s="22">
        <v>53</v>
      </c>
      <c r="C7" s="22">
        <v>301</v>
      </c>
      <c r="D7" s="22">
        <v>3</v>
      </c>
      <c r="E7" s="23" t="s">
        <v>22</v>
      </c>
      <c r="F7" s="22">
        <v>3</v>
      </c>
      <c r="G7" s="20">
        <v>143.27</v>
      </c>
      <c r="H7" s="21">
        <v>24.23</v>
      </c>
      <c r="I7" s="21">
        <v>119.04</v>
      </c>
      <c r="J7" s="20">
        <f t="shared" si="0"/>
        <v>6844.079011656312</v>
      </c>
      <c r="K7" s="20">
        <f t="shared" si="1"/>
        <v>8237.157258064515</v>
      </c>
      <c r="L7" s="58">
        <v>980551.2</v>
      </c>
      <c r="M7" s="54"/>
      <c r="N7" s="55" t="s">
        <v>21</v>
      </c>
      <c r="O7" s="56"/>
      <c r="P7" s="57"/>
    </row>
    <row r="8" spans="1:16" s="2" customFormat="1" ht="24.75" customHeight="1">
      <c r="A8" s="18">
        <v>3</v>
      </c>
      <c r="B8" s="18">
        <v>54</v>
      </c>
      <c r="C8" s="18">
        <v>102</v>
      </c>
      <c r="D8" s="18">
        <v>1</v>
      </c>
      <c r="E8" s="19" t="s">
        <v>20</v>
      </c>
      <c r="F8" s="18">
        <v>3</v>
      </c>
      <c r="G8" s="20">
        <v>154.73</v>
      </c>
      <c r="H8" s="21">
        <v>26.17</v>
      </c>
      <c r="I8" s="21">
        <v>128.56</v>
      </c>
      <c r="J8" s="54">
        <f t="shared" si="0"/>
        <v>6914.290893815033</v>
      </c>
      <c r="K8" s="54">
        <f t="shared" si="1"/>
        <v>8321.781502800248</v>
      </c>
      <c r="L8" s="58">
        <v>1069848.23</v>
      </c>
      <c r="M8" s="54"/>
      <c r="N8" s="55" t="s">
        <v>21</v>
      </c>
      <c r="O8" s="56"/>
      <c r="P8" s="57"/>
    </row>
    <row r="9" spans="1:16" s="2" customFormat="1" ht="24.75" customHeight="1">
      <c r="A9" s="18">
        <v>4</v>
      </c>
      <c r="B9" s="18">
        <v>54</v>
      </c>
      <c r="C9" s="18">
        <v>201</v>
      </c>
      <c r="D9" s="18">
        <v>2</v>
      </c>
      <c r="E9" s="19" t="s">
        <v>20</v>
      </c>
      <c r="F9" s="18">
        <v>3</v>
      </c>
      <c r="G9" s="20">
        <v>171.09</v>
      </c>
      <c r="H9" s="21">
        <v>28.93</v>
      </c>
      <c r="I9" s="21">
        <v>142.16</v>
      </c>
      <c r="J9" s="54">
        <f t="shared" si="0"/>
        <v>9423.621953357882</v>
      </c>
      <c r="K9" s="54">
        <f t="shared" si="1"/>
        <v>11341.358187957232</v>
      </c>
      <c r="L9" s="20">
        <v>1612287.48</v>
      </c>
      <c r="M9" s="54"/>
      <c r="N9" s="55" t="s">
        <v>21</v>
      </c>
      <c r="O9" s="56"/>
      <c r="P9" s="57"/>
    </row>
    <row r="10" spans="1:16" s="2" customFormat="1" ht="24.75" customHeight="1">
      <c r="A10" s="18">
        <v>5</v>
      </c>
      <c r="B10" s="18">
        <v>54</v>
      </c>
      <c r="C10" s="18">
        <v>202</v>
      </c>
      <c r="D10" s="18">
        <v>2</v>
      </c>
      <c r="E10" s="19" t="s">
        <v>20</v>
      </c>
      <c r="F10" s="18">
        <v>3</v>
      </c>
      <c r="G10" s="20">
        <v>171.09</v>
      </c>
      <c r="H10" s="21">
        <v>28.93</v>
      </c>
      <c r="I10" s="21">
        <v>142.16</v>
      </c>
      <c r="J10" s="54">
        <f t="shared" si="0"/>
        <v>9422.602548366358</v>
      </c>
      <c r="K10" s="54">
        <f t="shared" si="1"/>
        <v>11340.131330894767</v>
      </c>
      <c r="L10" s="20">
        <v>1612113.07</v>
      </c>
      <c r="M10" s="54"/>
      <c r="N10" s="55" t="s">
        <v>21</v>
      </c>
      <c r="O10" s="56"/>
      <c r="P10" s="57"/>
    </row>
    <row r="11" spans="1:17" s="2" customFormat="1" ht="24.75" customHeight="1">
      <c r="A11" s="24" t="s">
        <v>23</v>
      </c>
      <c r="B11" s="25"/>
      <c r="C11" s="25"/>
      <c r="D11" s="25"/>
      <c r="E11" s="25"/>
      <c r="F11" s="26"/>
      <c r="G11" s="27">
        <f>SUM(G6:G10)</f>
        <v>811.2700000000001</v>
      </c>
      <c r="H11" s="27">
        <f>SUM(H6:H10)</f>
        <v>137.19</v>
      </c>
      <c r="I11" s="27">
        <f>SUM(I6:I10)</f>
        <v>674.0799999999999</v>
      </c>
      <c r="J11" s="54">
        <f t="shared" si="0"/>
        <v>8485.118628816546</v>
      </c>
      <c r="K11" s="59">
        <f t="shared" si="1"/>
        <v>10212.025560764303</v>
      </c>
      <c r="L11" s="59">
        <f>SUM(L6:L10)</f>
        <v>6883722.19</v>
      </c>
      <c r="M11" s="59"/>
      <c r="N11" s="55"/>
      <c r="O11" s="60"/>
      <c r="P11" s="2">
        <f>10390.88*0.95+0.1</f>
        <v>9871.436</v>
      </c>
      <c r="Q11" s="2">
        <f>10387.47*G11</f>
        <v>8427042.7869</v>
      </c>
    </row>
    <row r="12" spans="1:17" s="2" customFormat="1" ht="34.5" customHeight="1">
      <c r="A12" s="28" t="s">
        <v>24</v>
      </c>
      <c r="B12" s="29"/>
      <c r="C12" s="29"/>
      <c r="D12" s="29"/>
      <c r="E12" s="29"/>
      <c r="F12" s="29"/>
      <c r="G12" s="30"/>
      <c r="H12" s="31"/>
      <c r="I12" s="30"/>
      <c r="J12" s="61"/>
      <c r="K12" s="61"/>
      <c r="L12" s="61"/>
      <c r="M12" s="29"/>
      <c r="N12" s="29"/>
      <c r="O12" s="62"/>
      <c r="Q12" s="2">
        <f>L11-Q11</f>
        <v>-1543320.5969000002</v>
      </c>
    </row>
    <row r="13" spans="1:15" s="2" customFormat="1" ht="69.75" customHeight="1">
      <c r="A13" s="32" t="s">
        <v>25</v>
      </c>
      <c r="B13" s="33"/>
      <c r="C13" s="33"/>
      <c r="D13" s="33"/>
      <c r="E13" s="33"/>
      <c r="F13" s="33"/>
      <c r="G13" s="34"/>
      <c r="H13" s="35"/>
      <c r="I13" s="34"/>
      <c r="J13" s="63"/>
      <c r="K13" s="63"/>
      <c r="L13" s="63"/>
      <c r="M13" s="33"/>
      <c r="N13" s="33"/>
      <c r="O13" s="33"/>
    </row>
    <row r="14" spans="1:15" s="2" customFormat="1" ht="24.75" customHeight="1">
      <c r="A14" s="36" t="s">
        <v>26</v>
      </c>
      <c r="B14" s="36"/>
      <c r="C14" s="36"/>
      <c r="D14" s="36"/>
      <c r="E14" s="36"/>
      <c r="F14" s="36"/>
      <c r="G14" s="37"/>
      <c r="H14" s="38"/>
      <c r="I14" s="37"/>
      <c r="J14" s="64"/>
      <c r="M14" s="36"/>
      <c r="N14" s="39"/>
      <c r="O14" s="39"/>
    </row>
    <row r="15" spans="1:15" s="2" customFormat="1" ht="24.75" customHeight="1">
      <c r="A15" s="36" t="s">
        <v>27</v>
      </c>
      <c r="B15" s="36"/>
      <c r="C15" s="36"/>
      <c r="D15" s="36"/>
      <c r="E15" s="36"/>
      <c r="F15" s="39"/>
      <c r="G15" s="40"/>
      <c r="H15" s="41"/>
      <c r="I15" s="40"/>
      <c r="J15" s="65"/>
      <c r="K15" s="45" t="s">
        <v>28</v>
      </c>
      <c r="L15" s="66"/>
      <c r="M15" s="36"/>
      <c r="N15" s="39"/>
      <c r="O15" s="39"/>
    </row>
    <row r="16" spans="1:12" s="2" customFormat="1" ht="24.75" customHeight="1">
      <c r="A16" s="36" t="s">
        <v>29</v>
      </c>
      <c r="B16" s="36"/>
      <c r="C16" s="36"/>
      <c r="D16" s="36"/>
      <c r="E16" s="36"/>
      <c r="G16" s="42"/>
      <c r="H16" s="43"/>
      <c r="I16" s="42"/>
      <c r="J16" s="67"/>
      <c r="K16" s="45" t="s">
        <v>30</v>
      </c>
      <c r="L16" s="66"/>
    </row>
    <row r="17" spans="7:12" s="2" customFormat="1" ht="24.75" customHeight="1">
      <c r="G17" s="42"/>
      <c r="H17" s="43"/>
      <c r="I17" s="42"/>
      <c r="J17" s="67"/>
      <c r="K17" s="67"/>
      <c r="L17" s="67"/>
    </row>
    <row r="18" spans="7:12" s="2" customFormat="1" ht="24.75" customHeight="1">
      <c r="G18" s="42"/>
      <c r="H18" s="43"/>
      <c r="I18" s="42"/>
      <c r="J18" s="67"/>
      <c r="K18" s="67"/>
      <c r="L18" s="67"/>
    </row>
    <row r="19" spans="7:12" s="2" customFormat="1" ht="24.75" customHeight="1">
      <c r="G19" s="42"/>
      <c r="H19" s="43"/>
      <c r="I19" s="42"/>
      <c r="J19" s="67"/>
      <c r="K19" s="67"/>
      <c r="L19" s="67"/>
    </row>
    <row r="20" spans="7:12" s="2" customFormat="1" ht="24.75" customHeight="1">
      <c r="G20" s="42"/>
      <c r="H20" s="43"/>
      <c r="I20" s="42"/>
      <c r="J20" s="67"/>
      <c r="K20" s="67"/>
      <c r="L20" s="67"/>
    </row>
    <row r="21" spans="7:12" s="2" customFormat="1" ht="24.75" customHeight="1">
      <c r="G21" s="42"/>
      <c r="H21" s="43"/>
      <c r="I21" s="42"/>
      <c r="J21" s="67"/>
      <c r="K21" s="67"/>
      <c r="L21" s="67"/>
    </row>
    <row r="22" spans="7:12" s="2" customFormat="1" ht="24.75" customHeight="1">
      <c r="G22" s="42"/>
      <c r="H22" s="43"/>
      <c r="I22" s="42"/>
      <c r="J22" s="67"/>
      <c r="K22" s="67"/>
      <c r="L22" s="67"/>
    </row>
    <row r="23" spans="7:12" s="2" customFormat="1" ht="24.75" customHeight="1">
      <c r="G23" s="42"/>
      <c r="H23" s="43"/>
      <c r="I23" s="42"/>
      <c r="J23" s="67"/>
      <c r="K23" s="67"/>
      <c r="L23" s="67"/>
    </row>
    <row r="24" spans="7:12" s="2" customFormat="1" ht="24.75" customHeight="1">
      <c r="G24" s="42"/>
      <c r="H24" s="43"/>
      <c r="I24" s="42"/>
      <c r="J24" s="67"/>
      <c r="K24" s="67"/>
      <c r="L24" s="67"/>
    </row>
    <row r="25" spans="7:12" s="2" customFormat="1" ht="30.75" customHeight="1">
      <c r="G25" s="42"/>
      <c r="H25" s="43"/>
      <c r="I25" s="42"/>
      <c r="J25" s="67"/>
      <c r="K25" s="67"/>
      <c r="L25" s="67"/>
    </row>
    <row r="26" ht="42" customHeight="1"/>
    <row r="27" ht="51.75" customHeight="1"/>
    <row r="28" ht="27" customHeight="1"/>
    <row r="29" ht="25.5" customHeight="1"/>
  </sheetData>
  <sheetProtection/>
  <autoFilter ref="A5:O16"/>
  <mergeCells count="24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"/>
  </mergeCells>
  <printOptions/>
  <pageMargins left="0.4722222222222222" right="0.3145833333333333" top="0.4722222222222222" bottom="0.3145833333333333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2023-04-12T11:32:12Z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2423DDD709854B6598B1C85DBDFD94C5_13</vt:lpwstr>
  </property>
</Properties>
</file>