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附件2" sheetId="1" r:id="rId1"/>
    <sheet name="Sheet1" sheetId="2" r:id="rId2"/>
  </sheets>
  <externalReferences>
    <externalReference r:id="rId5"/>
  </externalReferences>
  <definedNames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<sst xmlns="http://schemas.openxmlformats.org/spreadsheetml/2006/main" count="42" uniqueCount="31">
  <si>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</si>
  <si>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</si>
  <si>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</si>
  <si>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</si>
  <si>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海伦源筑花园55、56号楼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</si>
  <si>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</si>
  <si>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</si>
  <si>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</si>
  <si>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</si>
  <si>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</si>
  <si>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</si>
  <si>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</si>
  <si>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</si>
  <si>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</si>
  <si>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</si>
  <si>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</si>
  <si>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</si>
  <si>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</si>
  <si>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</si>
  <si>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</si>
  <si>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</si>
  <si>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</si>
  <si>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</si>
  <si>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</si>
  <si>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t xml:space="preserve">   本批销售住宅共7套，销售住宅总建筑面积：1114.17㎡，分摊面积：188.41㎡，套内面积：925.76㎡，销售均价：8537.55元/㎡（建筑面积）。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</si>
  <si>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2.上述“价格”指毛坯房价格（不含室内装修）,有备注的除外。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</si>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</sst>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#,##0;[$-804]&quot;-&quot;#,##0"/>
    <numFmt numFmtId="177" formatCode="#,##0.00_ "/>
    <numFmt numFmtId="178" formatCode="0.00_ 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0"/>
    </font>
    <font>
      <sz val="10"/>
      <color indexed="8"/>
      <name val="宋体"/>
      <family val="0"/>
    </font>
    <font>
      <sz val="12"/>
      <name val="Times New Roman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0" fillId="3" borderId="0" applyNumberFormat="0" applyBorder="0" applyAlignment="0" applyProtection="0"/>
    <xf numFmtId="0" fontId="16" fillId="4" borderId="1" applyNumberFormat="0" applyAlignment="0" applyProtection="0"/>
    <xf numFmtId="0" fontId="18" fillId="5" borderId="2" applyNumberFormat="0" applyAlignment="0" applyProtection="0"/>
    <xf numFmtId="0" fontId="17" fillId="6" borderId="0" applyNumberFormat="0" applyBorder="0" applyAlignment="0" applyProtection="0"/>
    <xf numFmtId="0" fontId="19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10" fillId="7" borderId="0" applyNumberFormat="0" applyBorder="0" applyAlignment="0" applyProtection="0"/>
    <xf numFmtId="41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2" fillId="2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0" fillId="11" borderId="0" applyNumberFormat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0" fillId="12" borderId="8" applyNumberFormat="0" applyFont="0" applyAlignment="0" applyProtection="0"/>
    <xf numFmtId="0" fontId="12" fillId="4" borderId="0" applyNumberFormat="0" applyBorder="0" applyAlignment="0" applyProtection="0"/>
    <xf numFmtId="0" fontId="22" fillId="3" borderId="0" applyNumberFormat="0" applyBorder="0" applyAlignment="0" applyProtection="0"/>
    <xf numFmtId="0" fontId="10" fillId="13" borderId="0" applyNumberFormat="0" applyBorder="0" applyAlignment="0" applyProtection="0"/>
    <xf numFmtId="0" fontId="26" fillId="8" borderId="0" applyNumberFormat="0" applyBorder="0" applyAlignment="0" applyProtection="0"/>
    <xf numFmtId="0" fontId="27" fillId="4" borderId="9" applyNumberFormat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9" fontId="0" fillId="0" borderId="0" applyFont="0" applyFill="0" applyBorder="0" applyAlignment="0" applyProtection="0"/>
    <xf numFmtId="0" fontId="12" fillId="11" borderId="0" applyNumberFormat="0" applyBorder="0" applyAlignment="0" applyProtection="0"/>
    <xf numFmtId="44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0" fillId="16" borderId="0" applyNumberFormat="0" applyBorder="0" applyAlignment="0" applyProtection="0"/>
    <xf numFmtId="0" fontId="29" fillId="11" borderId="9" applyNumberFormat="0" applyAlignment="0" applyProtection="0"/>
    <xf numFmtId="0" fontId="10" fillId="4" borderId="0" applyNumberFormat="0" applyBorder="0" applyAlignment="0" applyProtection="0"/>
    <xf numFmtId="0" fontId="12" fillId="17" borderId="0" applyNumberFormat="0" applyBorder="0" applyAlignment="0" applyProtection="0"/>
    <xf numFmtId="176" fontId="11" fillId="0" borderId="0" applyNumberFormat="0" applyFont="0" applyBorder="0" applyProtection="0">
      <alignment/>
    </xf>
    <xf numFmtId="0" fontId="10" fillId="1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8" fillId="0" borderId="14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177" fontId="0" fillId="0" borderId="13" xfId="0" applyNumberFormat="1" applyFill="1" applyBorder="1" applyAlignment="1">
      <alignment vertical="center" wrapText="1"/>
    </xf>
    <xf numFmtId="177" fontId="0" fillId="0" borderId="14" xfId="0" applyNumberFormat="1" applyFill="1" applyBorder="1" applyAlignment="1">
      <alignment horizontal="left" vertical="center"/>
    </xf>
    <xf numFmtId="177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177" fontId="5" fillId="0" borderId="0" xfId="0" applyNumberFormat="1" applyFont="1" applyFill="1" applyAlignment="1">
      <alignment vertical="center" wrapText="1"/>
    </xf>
    <xf numFmtId="177" fontId="0" fillId="0" borderId="0" xfId="0" applyNumberForma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7" fontId="6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 wrapText="1"/>
    </xf>
    <xf numFmtId="178" fontId="0" fillId="0" borderId="0" xfId="0" applyNumberFormat="1" applyFill="1" applyAlignment="1">
      <alignment horizontal="center" vertical="center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常规_偷面积且带花园产品定价模板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&#28023;&#20262;&#22561;\1&#20113;&#28330;&#20061;&#37324;\&#29572;&#30495;&#39033;&#30446;20201231&#20132;&#25509;&#36164;&#26009;\&#25991;&#20214;2&#65288;&#30828;&#20214;&#65289;\&#29572;&#30495;&#39033;&#30446;\&#20851;&#20110;&#23450;&#20215;\z&#35843;&#20215;\&#12304;2021&#12305;&#39640;&#23618;-10%&#12289;&#31934;&#35013;&#23567;&#39640;-15%\&#12304;2021&#12305;071&#12304;&#35843;&#20215;&#65306;&#23567;&#39640;&#23618;&#65288;&#19979;&#35843;15%)&#12305;&#28165;&#36828;&#29572;&#30495;&#39033;&#30446;&#23567;&#39640;&#23618;16-19&#24231;&#20313;&#36135;&#35843;&#20215;&#34920;2021005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座洋房"/>
      <sheetName val="3座(调）"/>
      <sheetName val="16-19座高层"/>
      <sheetName val="备案价"/>
    </sheetNames>
    <sheetDataSet>
      <sheetData sheetId="3">
        <row r="16">
          <cell r="D16">
            <v>8295.03275388599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workbookViewId="0" topLeftCell="A1">
      <selection activeCell="T10" sqref="T10"/>
    </sheetView>
  </sheetViews>
  <sheetFormatPr defaultColWidth="9.00390625" defaultRowHeight="14.25"/>
  <cols>
    <col min="1" max="1" width="3.875" style="3" customWidth="1"/>
    <col min="2" max="3" width="7.875" style="3" customWidth="1"/>
    <col min="4" max="4" width="6.375" style="3" customWidth="1"/>
    <col min="5" max="5" width="9.125" style="3" customWidth="1"/>
    <col min="6" max="6" width="5.625" style="3" customWidth="1"/>
    <col min="7" max="7" width="9.625" style="3" customWidth="1"/>
    <col min="8" max="8" width="10.375" style="4" bestFit="1" customWidth="1"/>
    <col min="9" max="9" width="9.625" style="3" customWidth="1"/>
    <col min="10" max="10" width="10.625" style="4" customWidth="1"/>
    <col min="11" max="11" width="11.125" style="4" customWidth="1"/>
    <col min="12" max="12" width="14.375" style="4" customWidth="1"/>
    <col min="13" max="13" width="9.875" style="3" customWidth="1"/>
    <col min="14" max="14" width="8.75390625" style="3" customWidth="1"/>
    <col min="15" max="15" width="7.625" style="3" customWidth="1"/>
    <col min="16" max="17" width="12.625" style="3" hidden="1" customWidth="1"/>
    <col min="18" max="18" width="13.75390625" style="3" hidden="1" customWidth="1"/>
    <col min="19" max="19" width="9.00390625" style="3" hidden="1" customWidth="1"/>
    <col min="20" max="20" width="12.625" style="3" bestFit="1" customWidth="1"/>
    <col min="21" max="21" width="14.625" style="3" customWidth="1"/>
    <col min="22" max="23" width="12.625" style="3" bestFit="1" customWidth="1"/>
    <col min="24" max="16384" width="9.00390625" style="3" customWidth="1"/>
  </cols>
  <sheetData>
    <row r="1" spans="1:2" ht="18" customHeight="1">
      <c r="A1" s="5" t="s">
        <v>0</v>
      </c>
      <c r="B1" s="5"/>
    </row>
    <row r="2" spans="1:15" ht="40.5" customHeight="1">
      <c r="A2" s="6" t="s">
        <v>1</v>
      </c>
      <c r="B2" s="6"/>
      <c r="C2" s="6"/>
      <c r="D2" s="6"/>
      <c r="E2" s="6"/>
      <c r="F2" s="6"/>
      <c r="G2" s="6"/>
      <c r="H2" s="18"/>
      <c r="I2" s="6"/>
      <c r="J2" s="18"/>
      <c r="K2" s="18"/>
      <c r="L2" s="18"/>
      <c r="M2" s="6"/>
      <c r="N2" s="6"/>
      <c r="O2" s="6"/>
    </row>
    <row r="3" spans="1:15" ht="27" customHeight="1">
      <c r="A3" s="7" t="s">
        <v>2</v>
      </c>
      <c r="B3" s="7"/>
      <c r="C3" s="7"/>
      <c r="D3" s="7"/>
      <c r="E3" s="7"/>
      <c r="F3" s="7"/>
      <c r="G3" s="7"/>
      <c r="H3" s="19"/>
      <c r="I3" s="7" t="s">
        <v>3</v>
      </c>
      <c r="K3" s="7" t="s">
        <v>4</v>
      </c>
      <c r="M3" s="36"/>
      <c r="N3" s="38"/>
      <c r="O3" s="38"/>
    </row>
    <row r="4" spans="1:15" ht="30" customHeight="1">
      <c r="A4" s="8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20" t="s">
        <v>12</v>
      </c>
      <c r="I4" s="32" t="s">
        <v>13</v>
      </c>
      <c r="J4" s="20" t="s">
        <v>14</v>
      </c>
      <c r="K4" s="20" t="s">
        <v>15</v>
      </c>
      <c r="L4" s="33" t="s">
        <v>16</v>
      </c>
      <c r="M4" s="32" t="s">
        <v>17</v>
      </c>
      <c r="N4" s="9" t="s">
        <v>18</v>
      </c>
      <c r="O4" s="8" t="s">
        <v>19</v>
      </c>
    </row>
    <row r="5" spans="1:15" ht="15.75">
      <c r="A5" s="8"/>
      <c r="B5" s="9"/>
      <c r="C5" s="9"/>
      <c r="D5" s="9"/>
      <c r="E5" s="9"/>
      <c r="F5" s="9"/>
      <c r="G5" s="9"/>
      <c r="H5" s="20"/>
      <c r="I5" s="34"/>
      <c r="J5" s="20"/>
      <c r="K5" s="20"/>
      <c r="L5" s="35"/>
      <c r="M5" s="34"/>
      <c r="N5" s="9"/>
      <c r="O5" s="8"/>
    </row>
    <row r="6" spans="1:20" s="2" customFormat="1" ht="21.75" customHeight="1">
      <c r="A6" s="10">
        <v>1</v>
      </c>
      <c r="B6" s="10">
        <v>55</v>
      </c>
      <c r="C6" s="10">
        <v>201</v>
      </c>
      <c r="D6" s="10">
        <v>2</v>
      </c>
      <c r="E6" s="21" t="s">
        <v>20</v>
      </c>
      <c r="F6" s="10">
        <v>3</v>
      </c>
      <c r="G6" s="22">
        <v>171.09</v>
      </c>
      <c r="H6" s="23">
        <v>28.93</v>
      </c>
      <c r="I6" s="23">
        <v>142.16</v>
      </c>
      <c r="J6" s="22">
        <f aca="true" t="shared" si="0" ref="J6:J14">L6/G6</f>
        <v>9296.564439768543</v>
      </c>
      <c r="K6" s="22">
        <f aca="true" t="shared" si="1" ref="K6:K14">L6/I6</f>
        <v>11188.44407709623</v>
      </c>
      <c r="L6" s="22">
        <v>1590549.21</v>
      </c>
      <c r="M6" s="22"/>
      <c r="N6" s="39" t="s">
        <v>21</v>
      </c>
      <c r="O6" s="40"/>
      <c r="T6" s="43"/>
    </row>
    <row r="7" spans="1:20" s="2" customFormat="1" ht="21.75" customHeight="1">
      <c r="A7" s="10">
        <v>2</v>
      </c>
      <c r="B7" s="10">
        <v>55</v>
      </c>
      <c r="C7" s="10">
        <v>202</v>
      </c>
      <c r="D7" s="10">
        <v>2</v>
      </c>
      <c r="E7" s="21" t="s">
        <v>20</v>
      </c>
      <c r="F7" s="10">
        <v>3</v>
      </c>
      <c r="G7" s="22">
        <v>171.09</v>
      </c>
      <c r="H7" s="23">
        <v>28.93</v>
      </c>
      <c r="I7" s="23">
        <v>142.16</v>
      </c>
      <c r="J7" s="22">
        <f t="shared" si="0"/>
        <v>9299.140393944706</v>
      </c>
      <c r="K7" s="22">
        <f t="shared" si="1"/>
        <v>11191.54424592009</v>
      </c>
      <c r="L7" s="22">
        <v>1590989.93</v>
      </c>
      <c r="M7" s="22"/>
      <c r="N7" s="39" t="s">
        <v>21</v>
      </c>
      <c r="O7" s="40"/>
      <c r="T7" s="43"/>
    </row>
    <row r="8" spans="1:20" s="2" customFormat="1" ht="21.75" customHeight="1">
      <c r="A8" s="10">
        <v>3</v>
      </c>
      <c r="B8" s="10">
        <v>55</v>
      </c>
      <c r="C8" s="10">
        <v>301</v>
      </c>
      <c r="D8" s="10">
        <v>3</v>
      </c>
      <c r="E8" s="21" t="s">
        <v>22</v>
      </c>
      <c r="F8" s="10">
        <v>3</v>
      </c>
      <c r="G8" s="22">
        <v>143.27</v>
      </c>
      <c r="H8" s="23">
        <v>24.23</v>
      </c>
      <c r="I8" s="23">
        <v>119.04</v>
      </c>
      <c r="J8" s="22">
        <f t="shared" si="0"/>
        <v>6895.519787813219</v>
      </c>
      <c r="K8" s="22">
        <f t="shared" si="1"/>
        <v>8299.068548387097</v>
      </c>
      <c r="L8" s="22">
        <v>987921.12</v>
      </c>
      <c r="M8" s="22"/>
      <c r="N8" s="39" t="s">
        <v>21</v>
      </c>
      <c r="O8" s="40"/>
      <c r="T8" s="43"/>
    </row>
    <row r="9" spans="1:20" s="2" customFormat="1" ht="21.75" customHeight="1">
      <c r="A9" s="10">
        <v>4</v>
      </c>
      <c r="B9" s="10">
        <v>55</v>
      </c>
      <c r="C9" s="10">
        <v>302</v>
      </c>
      <c r="D9" s="10">
        <v>3</v>
      </c>
      <c r="E9" s="21" t="s">
        <v>22</v>
      </c>
      <c r="F9" s="10">
        <v>3</v>
      </c>
      <c r="G9" s="22">
        <v>143.27</v>
      </c>
      <c r="H9" s="23">
        <v>24.23</v>
      </c>
      <c r="I9" s="23">
        <v>119.04</v>
      </c>
      <c r="J9" s="22">
        <f t="shared" si="0"/>
        <v>8414.52948977455</v>
      </c>
      <c r="K9" s="22">
        <f t="shared" si="1"/>
        <v>10127.26512096774</v>
      </c>
      <c r="L9" s="22">
        <v>1205549.64</v>
      </c>
      <c r="M9" s="22"/>
      <c r="N9" s="39" t="s">
        <v>21</v>
      </c>
      <c r="O9" s="40"/>
      <c r="T9" s="43"/>
    </row>
    <row r="10" spans="1:20" s="2" customFormat="1" ht="21.75" customHeight="1">
      <c r="A10" s="10">
        <v>5</v>
      </c>
      <c r="B10" s="10">
        <v>56</v>
      </c>
      <c r="C10" s="10">
        <v>201</v>
      </c>
      <c r="D10" s="10">
        <v>2</v>
      </c>
      <c r="E10" s="21" t="s">
        <v>20</v>
      </c>
      <c r="F10" s="10">
        <v>3</v>
      </c>
      <c r="G10" s="22">
        <v>171.09</v>
      </c>
      <c r="H10" s="23">
        <v>28.93</v>
      </c>
      <c r="I10" s="23">
        <v>142.16</v>
      </c>
      <c r="J10" s="22">
        <f t="shared" si="0"/>
        <v>9294.34204220001</v>
      </c>
      <c r="K10" s="22">
        <f t="shared" si="1"/>
        <v>11185.76941474395</v>
      </c>
      <c r="L10" s="22">
        <v>1590168.98</v>
      </c>
      <c r="M10" s="22"/>
      <c r="N10" s="39" t="s">
        <v>21</v>
      </c>
      <c r="O10" s="40"/>
      <c r="T10" s="43"/>
    </row>
    <row r="11" spans="1:20" s="2" customFormat="1" ht="21.75" customHeight="1">
      <c r="A11" s="10">
        <v>6</v>
      </c>
      <c r="B11" s="10">
        <v>56</v>
      </c>
      <c r="C11" s="10">
        <v>202</v>
      </c>
      <c r="D11" s="10">
        <v>2</v>
      </c>
      <c r="E11" s="21" t="s">
        <v>20</v>
      </c>
      <c r="F11" s="10">
        <v>3</v>
      </c>
      <c r="G11" s="22">
        <v>171.09</v>
      </c>
      <c r="H11" s="23">
        <v>28.93</v>
      </c>
      <c r="I11" s="23">
        <v>142.16</v>
      </c>
      <c r="J11" s="22">
        <f t="shared" si="0"/>
        <v>9300.535332281255</v>
      </c>
      <c r="K11" s="22">
        <f t="shared" si="1"/>
        <v>11193.223058525606</v>
      </c>
      <c r="L11" s="22">
        <v>1591228.59</v>
      </c>
      <c r="M11" s="22"/>
      <c r="N11" s="39" t="s">
        <v>21</v>
      </c>
      <c r="O11" s="40"/>
      <c r="T11" s="43"/>
    </row>
    <row r="12" spans="1:20" s="2" customFormat="1" ht="21.75" customHeight="1">
      <c r="A12" s="10">
        <v>7</v>
      </c>
      <c r="B12" s="10">
        <v>56</v>
      </c>
      <c r="C12" s="10">
        <v>302</v>
      </c>
      <c r="D12" s="10">
        <v>3</v>
      </c>
      <c r="E12" s="21" t="s">
        <v>22</v>
      </c>
      <c r="F12" s="10">
        <v>3</v>
      </c>
      <c r="G12" s="22">
        <v>143.27</v>
      </c>
      <c r="H12" s="23">
        <v>24.23</v>
      </c>
      <c r="I12" s="23">
        <v>119.04</v>
      </c>
      <c r="J12" s="22">
        <f t="shared" si="0"/>
        <v>6671.828994206741</v>
      </c>
      <c r="K12" s="22">
        <f t="shared" si="1"/>
        <v>8029.846606182795</v>
      </c>
      <c r="L12" s="22">
        <v>955872.94</v>
      </c>
      <c r="M12" s="22"/>
      <c r="N12" s="39" t="s">
        <v>21</v>
      </c>
      <c r="O12" s="40"/>
      <c r="T12" s="43"/>
    </row>
    <row r="13" spans="1:20" s="2" customFormat="1" ht="24.75" customHeight="1">
      <c r="A13" s="11" t="s">
        <v>23</v>
      </c>
      <c r="B13" s="12"/>
      <c r="C13" s="12"/>
      <c r="D13" s="12"/>
      <c r="E13" s="12"/>
      <c r="F13" s="24"/>
      <c r="G13" s="25">
        <f>SUM(G6:G12)</f>
        <v>1114.17</v>
      </c>
      <c r="H13" s="25">
        <f>SUM(H6:H12)</f>
        <v>188.41</v>
      </c>
      <c r="I13" s="25">
        <f>SUM(I6:I12)</f>
        <v>925.7599999999999</v>
      </c>
      <c r="J13" s="22">
        <f t="shared" si="0"/>
        <v>8537.548497985044</v>
      </c>
      <c r="K13" s="25">
        <f t="shared" si="1"/>
        <v>10275.10414146215</v>
      </c>
      <c r="L13" s="25">
        <f>SUM(L6:L12)</f>
        <v>9512280.409999998</v>
      </c>
      <c r="M13" s="25"/>
      <c r="N13" s="39"/>
      <c r="O13" s="41"/>
      <c r="P13" s="2" t="e">
        <f>#REF!/#REF!</f>
        <v>#REF!</v>
      </c>
      <c r="Q13" s="2">
        <v>13251.909797871687</v>
      </c>
      <c r="R13" s="2">
        <f>P14*G13</f>
        <v>11092147.28925</v>
      </c>
      <c r="T13" s="43"/>
    </row>
    <row r="14" spans="1:18" s="2" customFormat="1" ht="31.5" customHeight="1">
      <c r="A14" s="13" t="s">
        <v>24</v>
      </c>
      <c r="B14" s="14"/>
      <c r="C14" s="14"/>
      <c r="D14" s="14"/>
      <c r="E14" s="14"/>
      <c r="F14" s="14"/>
      <c r="G14" s="14"/>
      <c r="H14" s="26"/>
      <c r="I14" s="14"/>
      <c r="J14" s="26"/>
      <c r="K14" s="26"/>
      <c r="L14" s="26"/>
      <c r="M14" s="14"/>
      <c r="N14" s="14"/>
      <c r="O14" s="42"/>
      <c r="P14" s="2">
        <f>10479.5*0.95</f>
        <v>9955.525</v>
      </c>
      <c r="Q14" s="2">
        <f>G13*P14</f>
        <v>11092147.28925</v>
      </c>
      <c r="R14" s="2">
        <f>L13-R13</f>
        <v>-1579866.8792500012</v>
      </c>
    </row>
    <row r="15" spans="1:15" s="2" customFormat="1" ht="66" customHeight="1">
      <c r="A15" s="15" t="s">
        <v>25</v>
      </c>
      <c r="B15" s="16"/>
      <c r="C15" s="16"/>
      <c r="D15" s="16"/>
      <c r="E15" s="16"/>
      <c r="F15" s="16"/>
      <c r="G15" s="16"/>
      <c r="H15" s="27"/>
      <c r="I15" s="16"/>
      <c r="J15" s="27"/>
      <c r="K15" s="27"/>
      <c r="L15" s="27"/>
      <c r="M15" s="16"/>
      <c r="N15" s="16"/>
      <c r="O15" s="16"/>
    </row>
    <row r="16" spans="1:15" s="2" customFormat="1" ht="24.75" customHeight="1">
      <c r="A16" s="17" t="s">
        <v>26</v>
      </c>
      <c r="B16" s="17"/>
      <c r="C16" s="17"/>
      <c r="D16" s="17"/>
      <c r="E16" s="17"/>
      <c r="F16" s="17"/>
      <c r="G16" s="17"/>
      <c r="H16" s="28"/>
      <c r="I16" s="17"/>
      <c r="J16" s="28"/>
      <c r="M16" s="17"/>
      <c r="N16" s="29"/>
      <c r="O16" s="29"/>
    </row>
    <row r="17" spans="1:15" s="2" customFormat="1" ht="24.75" customHeight="1">
      <c r="A17" s="17" t="s">
        <v>27</v>
      </c>
      <c r="B17" s="17"/>
      <c r="C17" s="17"/>
      <c r="D17" s="17"/>
      <c r="E17" s="17"/>
      <c r="F17" s="29"/>
      <c r="G17" s="29"/>
      <c r="H17" s="30"/>
      <c r="I17" s="29"/>
      <c r="J17" s="30"/>
      <c r="K17" s="36" t="s">
        <v>28</v>
      </c>
      <c r="L17" s="37"/>
      <c r="M17" s="17"/>
      <c r="N17" s="29"/>
      <c r="O17" s="29"/>
    </row>
    <row r="18" spans="1:12" s="2" customFormat="1" ht="24.75" customHeight="1">
      <c r="A18" s="17" t="s">
        <v>29</v>
      </c>
      <c r="B18" s="17"/>
      <c r="C18" s="17"/>
      <c r="D18" s="17"/>
      <c r="E18" s="17"/>
      <c r="H18" s="31"/>
      <c r="J18" s="31"/>
      <c r="K18" s="36" t="s">
        <v>30</v>
      </c>
      <c r="L18" s="37"/>
    </row>
    <row r="19" spans="8:12" s="2" customFormat="1" ht="24.75" customHeight="1">
      <c r="H19" s="31"/>
      <c r="J19" s="31"/>
      <c r="K19" s="31"/>
      <c r="L19" s="31"/>
    </row>
    <row r="20" spans="8:12" s="2" customFormat="1" ht="24.75" customHeight="1">
      <c r="H20" s="31"/>
      <c r="J20" s="31"/>
      <c r="K20" s="31"/>
      <c r="L20" s="31"/>
    </row>
    <row r="21" spans="8:12" s="2" customFormat="1" ht="24.75" customHeight="1">
      <c r="H21" s="31"/>
      <c r="J21" s="31"/>
      <c r="K21" s="31"/>
      <c r="L21" s="31"/>
    </row>
    <row r="22" spans="8:12" s="2" customFormat="1" ht="24.75" customHeight="1">
      <c r="H22" s="31"/>
      <c r="J22" s="31"/>
      <c r="K22" s="31"/>
      <c r="L22" s="31"/>
    </row>
    <row r="23" spans="8:12" s="2" customFormat="1" ht="24.75" customHeight="1">
      <c r="H23" s="31"/>
      <c r="J23" s="31"/>
      <c r="K23" s="31"/>
      <c r="L23" s="31"/>
    </row>
    <row r="24" spans="8:12" s="2" customFormat="1" ht="24.75" customHeight="1">
      <c r="H24" s="31"/>
      <c r="J24" s="31"/>
      <c r="K24" s="31"/>
      <c r="L24" s="31"/>
    </row>
    <row r="25" spans="8:12" s="2" customFormat="1" ht="24.75" customHeight="1">
      <c r="H25" s="31"/>
      <c r="J25" s="31"/>
      <c r="K25" s="31"/>
      <c r="L25" s="31"/>
    </row>
    <row r="26" spans="8:12" s="2" customFormat="1" ht="24.75" customHeight="1">
      <c r="H26" s="31"/>
      <c r="J26" s="31"/>
      <c r="K26" s="31"/>
      <c r="L26" s="31"/>
    </row>
    <row r="27" spans="8:12" s="2" customFormat="1" ht="30.75" customHeight="1">
      <c r="H27" s="31"/>
      <c r="J27" s="31"/>
      <c r="K27" s="31"/>
      <c r="L27" s="31"/>
    </row>
    <row r="28" ht="42" customHeight="1"/>
    <row r="29" ht="51.75" customHeight="1"/>
    <row r="30" ht="27" customHeight="1"/>
    <row r="31" ht="25.5" customHeight="1"/>
  </sheetData>
  <sheetProtection/>
  <mergeCells count="23">
    <mergeCell ref="A1:B1"/>
    <mergeCell ref="A2:O2"/>
    <mergeCell ref="A13:F13"/>
    <mergeCell ref="A14:O14"/>
    <mergeCell ref="A15:O15"/>
    <mergeCell ref="A16:E16"/>
    <mergeCell ref="A17:E17"/>
    <mergeCell ref="A18:E1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275" bottom="0.15694444444444444" header="0.19652777777777777" footer="0.19652777777777777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25">
      <selection activeCell="H35" sqref="H35"/>
    </sheetView>
  </sheetViews>
  <sheetFormatPr defaultColWidth="9.00390625" defaultRowHeight="14.25"/>
  <cols>
    <col min="1" max="1" width="9.50390625" style="0" bestFit="1" customWidth="1"/>
    <col min="4" max="4" width="13.75390625" style="0" customWidth="1"/>
    <col min="9" max="9" width="9.50390625" style="0" bestFit="1" customWidth="1"/>
    <col min="11" max="11" width="15.00390625" style="0" bestFit="1" customWidth="1"/>
  </cols>
  <sheetData>
    <row r="1" spans="1:10" ht="15.75">
      <c r="A1">
        <v>1072955.4</v>
      </c>
      <c r="B1">
        <v>108.51</v>
      </c>
      <c r="C1">
        <f>B1*1040</f>
        <v>112850.40000000001</v>
      </c>
      <c r="E1">
        <f>A1-C1</f>
        <v>960104.9999999999</v>
      </c>
      <c r="F1">
        <f>E1+C1</f>
        <v>1072955.4</v>
      </c>
      <c r="G1">
        <f aca="true" t="shared" si="0" ref="G1:G36">E1*0.95</f>
        <v>912099.7499999999</v>
      </c>
      <c r="H1">
        <f>G1+C1</f>
        <v>1024950.1499999999</v>
      </c>
      <c r="I1">
        <f>G1*0.95</f>
        <v>866494.7624999998</v>
      </c>
      <c r="J1">
        <f>I1+C1</f>
        <v>979345.1624999999</v>
      </c>
    </row>
    <row r="2" spans="1:10" ht="15.75">
      <c r="A2">
        <v>1244683.6</v>
      </c>
      <c r="B2">
        <v>123.04</v>
      </c>
      <c r="C2">
        <f aca="true" t="shared" si="1" ref="C2:C36">B2*1040</f>
        <v>127961.6</v>
      </c>
      <c r="E2">
        <f aca="true" t="shared" si="2" ref="E2:E36">A2-C2</f>
        <v>1116722</v>
      </c>
      <c r="F2">
        <f aca="true" t="shared" si="3" ref="F2:F37">E2+C2</f>
        <v>1244683.6</v>
      </c>
      <c r="G2">
        <f t="shared" si="0"/>
        <v>1060885.9</v>
      </c>
      <c r="H2">
        <f aca="true" t="shared" si="4" ref="H2:H37">G2+C2</f>
        <v>1188847.5</v>
      </c>
      <c r="I2">
        <f aca="true" t="shared" si="5" ref="I2:I37">G2*0.95</f>
        <v>1007841.6049999999</v>
      </c>
      <c r="J2">
        <f aca="true" t="shared" si="6" ref="J2:J37">I2+C2</f>
        <v>1135803.2049999998</v>
      </c>
    </row>
    <row r="3" spans="1:10" ht="15.75">
      <c r="A3">
        <v>1258826.6</v>
      </c>
      <c r="B3">
        <v>123.04</v>
      </c>
      <c r="C3">
        <f t="shared" si="1"/>
        <v>127961.6</v>
      </c>
      <c r="E3">
        <f t="shared" si="2"/>
        <v>1130865</v>
      </c>
      <c r="F3">
        <f t="shared" si="3"/>
        <v>1258826.6</v>
      </c>
      <c r="G3">
        <f t="shared" si="0"/>
        <v>1074321.75</v>
      </c>
      <c r="H3">
        <f t="shared" si="4"/>
        <v>1202283.35</v>
      </c>
      <c r="I3">
        <f t="shared" si="5"/>
        <v>1020605.6625</v>
      </c>
      <c r="J3">
        <f t="shared" si="6"/>
        <v>1148567.2625</v>
      </c>
    </row>
    <row r="4" spans="1:10" ht="15.75">
      <c r="A4">
        <v>1258826.6</v>
      </c>
      <c r="B4">
        <v>123.04</v>
      </c>
      <c r="C4">
        <f t="shared" si="1"/>
        <v>127961.6</v>
      </c>
      <c r="E4">
        <f t="shared" si="2"/>
        <v>1130865</v>
      </c>
      <c r="F4">
        <f t="shared" si="3"/>
        <v>1258826.6</v>
      </c>
      <c r="G4">
        <f t="shared" si="0"/>
        <v>1074321.75</v>
      </c>
      <c r="H4">
        <f t="shared" si="4"/>
        <v>1202283.35</v>
      </c>
      <c r="I4">
        <f t="shared" si="5"/>
        <v>1020605.6625</v>
      </c>
      <c r="J4">
        <f t="shared" si="6"/>
        <v>1148567.2625</v>
      </c>
    </row>
    <row r="5" spans="1:10" ht="15.75">
      <c r="A5">
        <v>1280040.6</v>
      </c>
      <c r="B5">
        <v>123.04</v>
      </c>
      <c r="C5">
        <f t="shared" si="1"/>
        <v>127961.6</v>
      </c>
      <c r="E5">
        <f t="shared" si="2"/>
        <v>1152079</v>
      </c>
      <c r="F5">
        <f t="shared" si="3"/>
        <v>1280040.6</v>
      </c>
      <c r="G5">
        <f t="shared" si="0"/>
        <v>1094475.05</v>
      </c>
      <c r="H5">
        <f t="shared" si="4"/>
        <v>1222436.6500000001</v>
      </c>
      <c r="I5">
        <f t="shared" si="5"/>
        <v>1039751.2975</v>
      </c>
      <c r="J5">
        <f t="shared" si="6"/>
        <v>1167712.8975</v>
      </c>
    </row>
    <row r="6" spans="1:10" ht="15.75">
      <c r="A6">
        <v>1287111.6</v>
      </c>
      <c r="B6">
        <v>123.04</v>
      </c>
      <c r="C6">
        <f t="shared" si="1"/>
        <v>127961.6</v>
      </c>
      <c r="E6">
        <f t="shared" si="2"/>
        <v>1159150</v>
      </c>
      <c r="F6">
        <f t="shared" si="3"/>
        <v>1287111.6</v>
      </c>
      <c r="G6">
        <f t="shared" si="0"/>
        <v>1101192.5</v>
      </c>
      <c r="H6">
        <f t="shared" si="4"/>
        <v>1229154.1</v>
      </c>
      <c r="I6">
        <f t="shared" si="5"/>
        <v>1046132.875</v>
      </c>
      <c r="J6">
        <f t="shared" si="6"/>
        <v>1174094.475</v>
      </c>
    </row>
    <row r="7" spans="1:10" ht="15.75">
      <c r="A7">
        <v>1294182.6</v>
      </c>
      <c r="B7">
        <v>123.04</v>
      </c>
      <c r="C7">
        <f t="shared" si="1"/>
        <v>127961.6</v>
      </c>
      <c r="E7">
        <f t="shared" si="2"/>
        <v>1166221</v>
      </c>
      <c r="F7">
        <f t="shared" si="3"/>
        <v>1294182.6</v>
      </c>
      <c r="G7">
        <f t="shared" si="0"/>
        <v>1107909.95</v>
      </c>
      <c r="H7">
        <f t="shared" si="4"/>
        <v>1235871.55</v>
      </c>
      <c r="I7">
        <f t="shared" si="5"/>
        <v>1052514.4525</v>
      </c>
      <c r="J7">
        <f t="shared" si="6"/>
        <v>1180476.0525</v>
      </c>
    </row>
    <row r="8" spans="1:10" ht="15.75">
      <c r="A8">
        <v>1301253.6</v>
      </c>
      <c r="B8">
        <v>123.04</v>
      </c>
      <c r="C8">
        <f t="shared" si="1"/>
        <v>127961.6</v>
      </c>
      <c r="E8">
        <f t="shared" si="2"/>
        <v>1173292</v>
      </c>
      <c r="F8">
        <f t="shared" si="3"/>
        <v>1301253.6</v>
      </c>
      <c r="G8">
        <f t="shared" si="0"/>
        <v>1114627.4</v>
      </c>
      <c r="H8">
        <f t="shared" si="4"/>
        <v>1242589</v>
      </c>
      <c r="I8">
        <f t="shared" si="5"/>
        <v>1058896.0299999998</v>
      </c>
      <c r="J8">
        <f t="shared" si="6"/>
        <v>1186857.63</v>
      </c>
    </row>
    <row r="9" spans="1:10" ht="15.75">
      <c r="A9">
        <v>1287111.6</v>
      </c>
      <c r="B9">
        <v>123.04</v>
      </c>
      <c r="C9">
        <f t="shared" si="1"/>
        <v>127961.6</v>
      </c>
      <c r="E9">
        <f t="shared" si="2"/>
        <v>1159150</v>
      </c>
      <c r="F9">
        <f t="shared" si="3"/>
        <v>1287111.6</v>
      </c>
      <c r="G9">
        <f t="shared" si="0"/>
        <v>1101192.5</v>
      </c>
      <c r="H9">
        <f t="shared" si="4"/>
        <v>1229154.1</v>
      </c>
      <c r="I9">
        <f t="shared" si="5"/>
        <v>1046132.875</v>
      </c>
      <c r="J9">
        <f t="shared" si="6"/>
        <v>1174094.475</v>
      </c>
    </row>
    <row r="10" spans="1:10" ht="15.75">
      <c r="A10">
        <v>1160062.6</v>
      </c>
      <c r="B10">
        <v>120.49</v>
      </c>
      <c r="C10">
        <f t="shared" si="1"/>
        <v>125309.59999999999</v>
      </c>
      <c r="E10">
        <f t="shared" si="2"/>
        <v>1034753.0000000001</v>
      </c>
      <c r="F10">
        <f t="shared" si="3"/>
        <v>1160062.6</v>
      </c>
      <c r="G10">
        <f t="shared" si="0"/>
        <v>983015.3500000001</v>
      </c>
      <c r="H10">
        <f t="shared" si="4"/>
        <v>1108324.9500000002</v>
      </c>
      <c r="I10">
        <f t="shared" si="5"/>
        <v>933864.5825</v>
      </c>
      <c r="J10">
        <f t="shared" si="6"/>
        <v>1059174.1825</v>
      </c>
    </row>
    <row r="11" spans="1:10" ht="15.75">
      <c r="A11">
        <v>1212863.6</v>
      </c>
      <c r="B11">
        <v>123.04</v>
      </c>
      <c r="C11">
        <f t="shared" si="1"/>
        <v>127961.6</v>
      </c>
      <c r="E11">
        <f t="shared" si="2"/>
        <v>1084902</v>
      </c>
      <c r="F11">
        <f t="shared" si="3"/>
        <v>1212863.6</v>
      </c>
      <c r="G11">
        <f t="shared" si="0"/>
        <v>1030656.8999999999</v>
      </c>
      <c r="H11">
        <f t="shared" si="4"/>
        <v>1158618.5</v>
      </c>
      <c r="I11">
        <f t="shared" si="5"/>
        <v>979124.0549999998</v>
      </c>
      <c r="J11">
        <f t="shared" si="6"/>
        <v>1107085.6549999998</v>
      </c>
    </row>
    <row r="12" spans="1:10" ht="15.75">
      <c r="A12">
        <v>1227005.6</v>
      </c>
      <c r="B12">
        <v>123.04</v>
      </c>
      <c r="C12">
        <f t="shared" si="1"/>
        <v>127961.6</v>
      </c>
      <c r="E12">
        <f t="shared" si="2"/>
        <v>1099044</v>
      </c>
      <c r="F12">
        <f t="shared" si="3"/>
        <v>1227005.6</v>
      </c>
      <c r="G12">
        <f t="shared" si="0"/>
        <v>1044091.7999999999</v>
      </c>
      <c r="H12">
        <f t="shared" si="4"/>
        <v>1172053.4</v>
      </c>
      <c r="I12">
        <f t="shared" si="5"/>
        <v>991887.2099999998</v>
      </c>
      <c r="J12">
        <f t="shared" si="6"/>
        <v>1119848.8099999998</v>
      </c>
    </row>
    <row r="13" spans="1:10" ht="15.75">
      <c r="A13">
        <v>1227005.6</v>
      </c>
      <c r="B13">
        <v>123.04</v>
      </c>
      <c r="C13">
        <f t="shared" si="1"/>
        <v>127961.6</v>
      </c>
      <c r="E13">
        <f t="shared" si="2"/>
        <v>1099044</v>
      </c>
      <c r="F13">
        <f t="shared" si="3"/>
        <v>1227005.6</v>
      </c>
      <c r="G13">
        <f t="shared" si="0"/>
        <v>1044091.7999999999</v>
      </c>
      <c r="H13">
        <f t="shared" si="4"/>
        <v>1172053.4</v>
      </c>
      <c r="I13">
        <f t="shared" si="5"/>
        <v>991887.2099999998</v>
      </c>
      <c r="J13">
        <f t="shared" si="6"/>
        <v>1119848.8099999998</v>
      </c>
    </row>
    <row r="14" spans="1:10" ht="15.75">
      <c r="A14">
        <v>1248219.6</v>
      </c>
      <c r="B14">
        <v>123.04</v>
      </c>
      <c r="C14">
        <f t="shared" si="1"/>
        <v>127961.6</v>
      </c>
      <c r="E14">
        <f t="shared" si="2"/>
        <v>1120258</v>
      </c>
      <c r="F14">
        <f t="shared" si="3"/>
        <v>1248219.6</v>
      </c>
      <c r="G14">
        <f t="shared" si="0"/>
        <v>1064245.0999999999</v>
      </c>
      <c r="H14">
        <f t="shared" si="4"/>
        <v>1192206.7</v>
      </c>
      <c r="I14">
        <f t="shared" si="5"/>
        <v>1011032.8449999999</v>
      </c>
      <c r="J14">
        <f t="shared" si="6"/>
        <v>1138994.4449999998</v>
      </c>
    </row>
    <row r="15" spans="1:10" ht="15.75">
      <c r="A15">
        <v>1255290.6</v>
      </c>
      <c r="B15">
        <v>123.04</v>
      </c>
      <c r="C15">
        <f t="shared" si="1"/>
        <v>127961.6</v>
      </c>
      <c r="E15">
        <f t="shared" si="2"/>
        <v>1127329</v>
      </c>
      <c r="F15">
        <f t="shared" si="3"/>
        <v>1255290.6</v>
      </c>
      <c r="G15">
        <f t="shared" si="0"/>
        <v>1070962.55</v>
      </c>
      <c r="H15">
        <f t="shared" si="4"/>
        <v>1198924.1500000001</v>
      </c>
      <c r="I15">
        <f t="shared" si="5"/>
        <v>1017414.4225</v>
      </c>
      <c r="J15">
        <f t="shared" si="6"/>
        <v>1145376.0225</v>
      </c>
    </row>
    <row r="16" spans="1:10" ht="15.75">
      <c r="A16">
        <v>1262361.6</v>
      </c>
      <c r="B16">
        <v>123.04</v>
      </c>
      <c r="C16">
        <f t="shared" si="1"/>
        <v>127961.6</v>
      </c>
      <c r="E16">
        <f t="shared" si="2"/>
        <v>1134400</v>
      </c>
      <c r="F16">
        <f t="shared" si="3"/>
        <v>1262361.6</v>
      </c>
      <c r="G16">
        <f t="shared" si="0"/>
        <v>1077680</v>
      </c>
      <c r="H16">
        <f t="shared" si="4"/>
        <v>1205641.6</v>
      </c>
      <c r="I16">
        <f t="shared" si="5"/>
        <v>1023796</v>
      </c>
      <c r="J16">
        <f t="shared" si="6"/>
        <v>1151757.6</v>
      </c>
    </row>
    <row r="17" spans="1:10" ht="15.75">
      <c r="A17">
        <v>1269433.6</v>
      </c>
      <c r="B17">
        <v>123.04</v>
      </c>
      <c r="C17">
        <f t="shared" si="1"/>
        <v>127961.6</v>
      </c>
      <c r="E17">
        <f t="shared" si="2"/>
        <v>1141472</v>
      </c>
      <c r="F17">
        <f t="shared" si="3"/>
        <v>1269433.6</v>
      </c>
      <c r="G17">
        <f t="shared" si="0"/>
        <v>1084398.4</v>
      </c>
      <c r="H17">
        <f t="shared" si="4"/>
        <v>1212360</v>
      </c>
      <c r="I17">
        <f t="shared" si="5"/>
        <v>1030178.4799999999</v>
      </c>
      <c r="J17">
        <f t="shared" si="6"/>
        <v>1158140.0799999998</v>
      </c>
    </row>
    <row r="18" spans="1:10" ht="15.75">
      <c r="A18">
        <v>1255290.6</v>
      </c>
      <c r="B18">
        <v>123.04</v>
      </c>
      <c r="C18">
        <f t="shared" si="1"/>
        <v>127961.6</v>
      </c>
      <c r="E18">
        <f t="shared" si="2"/>
        <v>1127329</v>
      </c>
      <c r="F18">
        <f t="shared" si="3"/>
        <v>1255290.6</v>
      </c>
      <c r="G18">
        <f t="shared" si="0"/>
        <v>1070962.55</v>
      </c>
      <c r="H18">
        <f t="shared" si="4"/>
        <v>1198924.1500000001</v>
      </c>
      <c r="I18">
        <f t="shared" si="5"/>
        <v>1017414.4225</v>
      </c>
      <c r="J18">
        <f t="shared" si="6"/>
        <v>1145376.0225</v>
      </c>
    </row>
    <row r="19" spans="1:10" ht="15.75">
      <c r="A19">
        <v>1043645.4</v>
      </c>
      <c r="B19">
        <v>108.51</v>
      </c>
      <c r="C19">
        <f t="shared" si="1"/>
        <v>112850.40000000001</v>
      </c>
      <c r="E19">
        <f t="shared" si="2"/>
        <v>930795</v>
      </c>
      <c r="F19">
        <f t="shared" si="3"/>
        <v>1043645.4</v>
      </c>
      <c r="G19">
        <f t="shared" si="0"/>
        <v>884255.25</v>
      </c>
      <c r="H19">
        <f t="shared" si="4"/>
        <v>997105.65</v>
      </c>
      <c r="I19">
        <f t="shared" si="5"/>
        <v>840042.4874999999</v>
      </c>
      <c r="J19">
        <f t="shared" si="6"/>
        <v>952892.8875</v>
      </c>
    </row>
    <row r="20" spans="1:10" ht="15.75">
      <c r="A20">
        <v>1211448.6</v>
      </c>
      <c r="B20">
        <v>123.04</v>
      </c>
      <c r="C20">
        <f t="shared" si="1"/>
        <v>127961.6</v>
      </c>
      <c r="E20">
        <f t="shared" si="2"/>
        <v>1083487</v>
      </c>
      <c r="F20">
        <f t="shared" si="3"/>
        <v>1211448.6</v>
      </c>
      <c r="G20">
        <f t="shared" si="0"/>
        <v>1029312.6499999999</v>
      </c>
      <c r="H20">
        <f t="shared" si="4"/>
        <v>1157274.25</v>
      </c>
      <c r="I20">
        <f t="shared" si="5"/>
        <v>977847.0174999998</v>
      </c>
      <c r="J20">
        <f t="shared" si="6"/>
        <v>1105808.6175</v>
      </c>
    </row>
    <row r="21" spans="1:10" ht="15.75">
      <c r="A21">
        <v>1225590.6</v>
      </c>
      <c r="B21">
        <v>123.04</v>
      </c>
      <c r="C21">
        <f t="shared" si="1"/>
        <v>127961.6</v>
      </c>
      <c r="E21">
        <f t="shared" si="2"/>
        <v>1097629</v>
      </c>
      <c r="F21">
        <f t="shared" si="3"/>
        <v>1225590.6</v>
      </c>
      <c r="G21">
        <f t="shared" si="0"/>
        <v>1042747.5499999999</v>
      </c>
      <c r="H21">
        <f t="shared" si="4"/>
        <v>1170709.15</v>
      </c>
      <c r="I21">
        <f t="shared" si="5"/>
        <v>990610.1724999999</v>
      </c>
      <c r="J21">
        <f t="shared" si="6"/>
        <v>1118571.7725</v>
      </c>
    </row>
    <row r="22" spans="1:10" ht="15.75">
      <c r="A22">
        <v>1225590.6</v>
      </c>
      <c r="B22">
        <v>123.04</v>
      </c>
      <c r="C22">
        <f t="shared" si="1"/>
        <v>127961.6</v>
      </c>
      <c r="E22">
        <f t="shared" si="2"/>
        <v>1097629</v>
      </c>
      <c r="F22">
        <f t="shared" si="3"/>
        <v>1225590.6</v>
      </c>
      <c r="G22">
        <f t="shared" si="0"/>
        <v>1042747.5499999999</v>
      </c>
      <c r="H22">
        <f t="shared" si="4"/>
        <v>1170709.15</v>
      </c>
      <c r="I22">
        <f t="shared" si="5"/>
        <v>990610.1724999999</v>
      </c>
      <c r="J22">
        <f t="shared" si="6"/>
        <v>1118571.7725</v>
      </c>
    </row>
    <row r="23" spans="1:10" ht="15.75">
      <c r="A23">
        <v>1246804.6</v>
      </c>
      <c r="B23">
        <v>123.04</v>
      </c>
      <c r="C23">
        <f t="shared" si="1"/>
        <v>127961.6</v>
      </c>
      <c r="E23">
        <f t="shared" si="2"/>
        <v>1118843</v>
      </c>
      <c r="F23">
        <f t="shared" si="3"/>
        <v>1246804.6</v>
      </c>
      <c r="G23">
        <f t="shared" si="0"/>
        <v>1062900.8499999999</v>
      </c>
      <c r="H23">
        <f t="shared" si="4"/>
        <v>1190862.45</v>
      </c>
      <c r="I23">
        <f t="shared" si="5"/>
        <v>1009755.8074999998</v>
      </c>
      <c r="J23">
        <f t="shared" si="6"/>
        <v>1137717.4074999997</v>
      </c>
    </row>
    <row r="24" spans="1:10" ht="15.75">
      <c r="A24">
        <v>1253875.6</v>
      </c>
      <c r="B24">
        <v>123.04</v>
      </c>
      <c r="C24">
        <f t="shared" si="1"/>
        <v>127961.6</v>
      </c>
      <c r="E24">
        <f t="shared" si="2"/>
        <v>1125914</v>
      </c>
      <c r="F24">
        <f t="shared" si="3"/>
        <v>1253875.6</v>
      </c>
      <c r="G24">
        <f t="shared" si="0"/>
        <v>1069618.3</v>
      </c>
      <c r="H24">
        <f t="shared" si="4"/>
        <v>1197579.9000000001</v>
      </c>
      <c r="I24">
        <f t="shared" si="5"/>
        <v>1016137.385</v>
      </c>
      <c r="J24">
        <f t="shared" si="6"/>
        <v>1144098.985</v>
      </c>
    </row>
    <row r="25" spans="1:10" ht="15.75">
      <c r="A25">
        <v>1260947.6</v>
      </c>
      <c r="B25">
        <v>123.04</v>
      </c>
      <c r="C25">
        <f t="shared" si="1"/>
        <v>127961.6</v>
      </c>
      <c r="E25">
        <f t="shared" si="2"/>
        <v>1132986</v>
      </c>
      <c r="F25">
        <f t="shared" si="3"/>
        <v>1260947.6</v>
      </c>
      <c r="G25">
        <f t="shared" si="0"/>
        <v>1076336.7</v>
      </c>
      <c r="H25">
        <f t="shared" si="4"/>
        <v>1204298.3</v>
      </c>
      <c r="I25">
        <f t="shared" si="5"/>
        <v>1022519.8649999999</v>
      </c>
      <c r="J25">
        <f t="shared" si="6"/>
        <v>1150481.4649999999</v>
      </c>
    </row>
    <row r="26" spans="1:10" ht="15.75">
      <c r="A26">
        <v>1268018.6</v>
      </c>
      <c r="B26">
        <v>123.04</v>
      </c>
      <c r="C26">
        <f t="shared" si="1"/>
        <v>127961.6</v>
      </c>
      <c r="E26">
        <f t="shared" si="2"/>
        <v>1140057</v>
      </c>
      <c r="F26">
        <f t="shared" si="3"/>
        <v>1268018.6</v>
      </c>
      <c r="G26">
        <f t="shared" si="0"/>
        <v>1083054.15</v>
      </c>
      <c r="H26">
        <f t="shared" si="4"/>
        <v>1211015.75</v>
      </c>
      <c r="I26">
        <f t="shared" si="5"/>
        <v>1028901.4424999999</v>
      </c>
      <c r="J26">
        <f t="shared" si="6"/>
        <v>1156863.0425</v>
      </c>
    </row>
    <row r="27" spans="1:10" ht="15.75">
      <c r="A27">
        <v>1253875.6</v>
      </c>
      <c r="B27">
        <v>123.04</v>
      </c>
      <c r="C27">
        <f t="shared" si="1"/>
        <v>127961.6</v>
      </c>
      <c r="E27">
        <f t="shared" si="2"/>
        <v>1125914</v>
      </c>
      <c r="F27">
        <f t="shared" si="3"/>
        <v>1253875.6</v>
      </c>
      <c r="G27">
        <f t="shared" si="0"/>
        <v>1069618.3</v>
      </c>
      <c r="H27">
        <f t="shared" si="4"/>
        <v>1197579.9000000001</v>
      </c>
      <c r="I27">
        <f t="shared" si="5"/>
        <v>1016137.385</v>
      </c>
      <c r="J27">
        <f t="shared" si="6"/>
        <v>1144098.985</v>
      </c>
    </row>
    <row r="28" spans="1:10" ht="15.75">
      <c r="A28">
        <v>1203689.6</v>
      </c>
      <c r="B28">
        <v>120.49</v>
      </c>
      <c r="C28">
        <f t="shared" si="1"/>
        <v>125309.59999999999</v>
      </c>
      <c r="E28">
        <f t="shared" si="2"/>
        <v>1078380</v>
      </c>
      <c r="F28">
        <f t="shared" si="3"/>
        <v>1203689.6</v>
      </c>
      <c r="G28">
        <f t="shared" si="0"/>
        <v>1024461</v>
      </c>
      <c r="H28">
        <f t="shared" si="4"/>
        <v>1149770.6</v>
      </c>
      <c r="I28">
        <f t="shared" si="5"/>
        <v>973237.95</v>
      </c>
      <c r="J28">
        <f t="shared" si="6"/>
        <v>1098547.55</v>
      </c>
    </row>
    <row r="29" spans="1:10" ht="15.75">
      <c r="A29">
        <v>1257411.6</v>
      </c>
      <c r="B29">
        <v>123.04</v>
      </c>
      <c r="C29">
        <f t="shared" si="1"/>
        <v>127961.6</v>
      </c>
      <c r="E29">
        <f t="shared" si="2"/>
        <v>1129450</v>
      </c>
      <c r="F29">
        <f t="shared" si="3"/>
        <v>1257411.6</v>
      </c>
      <c r="G29">
        <f t="shared" si="0"/>
        <v>1072977.5</v>
      </c>
      <c r="H29">
        <f t="shared" si="4"/>
        <v>1200939.1</v>
      </c>
      <c r="I29">
        <f t="shared" si="5"/>
        <v>1019328.625</v>
      </c>
      <c r="J29">
        <f t="shared" si="6"/>
        <v>1147290.225</v>
      </c>
    </row>
    <row r="30" spans="1:10" ht="15.75">
      <c r="A30">
        <v>1271553.6</v>
      </c>
      <c r="B30">
        <v>123.04</v>
      </c>
      <c r="C30">
        <f t="shared" si="1"/>
        <v>127961.6</v>
      </c>
      <c r="E30">
        <f t="shared" si="2"/>
        <v>1143592</v>
      </c>
      <c r="F30">
        <f t="shared" si="3"/>
        <v>1271553.6</v>
      </c>
      <c r="G30">
        <f t="shared" si="0"/>
        <v>1086412.4</v>
      </c>
      <c r="H30">
        <f t="shared" si="4"/>
        <v>1214374</v>
      </c>
      <c r="I30">
        <f t="shared" si="5"/>
        <v>1032091.7799999999</v>
      </c>
      <c r="J30">
        <f t="shared" si="6"/>
        <v>1160053.38</v>
      </c>
    </row>
    <row r="31" spans="1:10" ht="15.75">
      <c r="A31">
        <v>1271553.6</v>
      </c>
      <c r="B31">
        <v>123.04</v>
      </c>
      <c r="C31">
        <f t="shared" si="1"/>
        <v>127961.6</v>
      </c>
      <c r="E31">
        <f t="shared" si="2"/>
        <v>1143592</v>
      </c>
      <c r="F31">
        <f t="shared" si="3"/>
        <v>1271553.6</v>
      </c>
      <c r="G31">
        <f t="shared" si="0"/>
        <v>1086412.4</v>
      </c>
      <c r="H31">
        <f t="shared" si="4"/>
        <v>1214374</v>
      </c>
      <c r="I31">
        <f t="shared" si="5"/>
        <v>1032091.7799999999</v>
      </c>
      <c r="J31">
        <f t="shared" si="6"/>
        <v>1160053.38</v>
      </c>
    </row>
    <row r="32" spans="1:10" ht="15.75">
      <c r="A32">
        <v>1292767.6</v>
      </c>
      <c r="B32">
        <v>123.04</v>
      </c>
      <c r="C32">
        <f t="shared" si="1"/>
        <v>127961.6</v>
      </c>
      <c r="E32">
        <f t="shared" si="2"/>
        <v>1164806</v>
      </c>
      <c r="F32">
        <f t="shared" si="3"/>
        <v>1292767.6</v>
      </c>
      <c r="G32">
        <f t="shared" si="0"/>
        <v>1106565.7</v>
      </c>
      <c r="H32">
        <f t="shared" si="4"/>
        <v>1234527.3</v>
      </c>
      <c r="I32">
        <f t="shared" si="5"/>
        <v>1051237.4149999998</v>
      </c>
      <c r="J32">
        <f t="shared" si="6"/>
        <v>1179199.015</v>
      </c>
    </row>
    <row r="33" spans="1:10" ht="15.75">
      <c r="A33">
        <v>1299839.6</v>
      </c>
      <c r="B33">
        <v>123.04</v>
      </c>
      <c r="C33">
        <f t="shared" si="1"/>
        <v>127961.6</v>
      </c>
      <c r="E33">
        <f t="shared" si="2"/>
        <v>1171878</v>
      </c>
      <c r="F33">
        <f t="shared" si="3"/>
        <v>1299839.6</v>
      </c>
      <c r="G33">
        <f t="shared" si="0"/>
        <v>1113284.0999999999</v>
      </c>
      <c r="H33">
        <f t="shared" si="4"/>
        <v>1241245.7</v>
      </c>
      <c r="I33">
        <f t="shared" si="5"/>
        <v>1057619.8949999998</v>
      </c>
      <c r="J33">
        <f t="shared" si="6"/>
        <v>1185581.4949999999</v>
      </c>
    </row>
    <row r="34" spans="1:10" ht="15.75">
      <c r="A34">
        <v>1306910.6</v>
      </c>
      <c r="B34">
        <v>123.04</v>
      </c>
      <c r="C34">
        <f t="shared" si="1"/>
        <v>127961.6</v>
      </c>
      <c r="E34">
        <f t="shared" si="2"/>
        <v>1178949</v>
      </c>
      <c r="F34">
        <f t="shared" si="3"/>
        <v>1306910.6</v>
      </c>
      <c r="G34">
        <f t="shared" si="0"/>
        <v>1120001.55</v>
      </c>
      <c r="H34">
        <f t="shared" si="4"/>
        <v>1247963.1500000001</v>
      </c>
      <c r="I34">
        <f t="shared" si="5"/>
        <v>1064001.4725</v>
      </c>
      <c r="J34">
        <f t="shared" si="6"/>
        <v>1191963.0725</v>
      </c>
    </row>
    <row r="35" spans="1:10" ht="15.75">
      <c r="A35">
        <v>1313981.6</v>
      </c>
      <c r="B35">
        <v>123.04</v>
      </c>
      <c r="C35">
        <f t="shared" si="1"/>
        <v>127961.6</v>
      </c>
      <c r="E35">
        <f t="shared" si="2"/>
        <v>1186020</v>
      </c>
      <c r="F35">
        <f t="shared" si="3"/>
        <v>1313981.6</v>
      </c>
      <c r="G35">
        <f t="shared" si="0"/>
        <v>1126719</v>
      </c>
      <c r="H35">
        <f t="shared" si="4"/>
        <v>1254680.6</v>
      </c>
      <c r="I35">
        <f t="shared" si="5"/>
        <v>1070383.05</v>
      </c>
      <c r="J35">
        <f t="shared" si="6"/>
        <v>1198344.6500000001</v>
      </c>
    </row>
    <row r="36" spans="1:10" ht="15.75">
      <c r="A36">
        <v>1299839.6</v>
      </c>
      <c r="B36">
        <v>123.04</v>
      </c>
      <c r="C36">
        <f t="shared" si="1"/>
        <v>127961.6</v>
      </c>
      <c r="E36">
        <f t="shared" si="2"/>
        <v>1171878</v>
      </c>
      <c r="F36">
        <f t="shared" si="3"/>
        <v>1299839.6</v>
      </c>
      <c r="G36">
        <f t="shared" si="0"/>
        <v>1113284.0999999999</v>
      </c>
      <c r="H36">
        <f t="shared" si="4"/>
        <v>1241245.7</v>
      </c>
      <c r="I36">
        <f t="shared" si="5"/>
        <v>1057619.8949999998</v>
      </c>
      <c r="J36">
        <f t="shared" si="6"/>
        <v>1185581.4949999999</v>
      </c>
    </row>
    <row r="37" spans="1:10" ht="15.75">
      <c r="A37">
        <f>SUM(A1:A36)</f>
        <v>44909870.200000025</v>
      </c>
      <c r="B37">
        <f aca="true" t="shared" si="7" ref="B37:G37">SUM(B1:B36)</f>
        <v>4395.28</v>
      </c>
      <c r="C37">
        <f t="shared" si="7"/>
        <v>4571091.200000001</v>
      </c>
      <c r="D37">
        <f t="shared" si="7"/>
        <v>0</v>
      </c>
      <c r="E37">
        <f t="shared" si="7"/>
        <v>40338779</v>
      </c>
      <c r="F37">
        <f t="shared" si="3"/>
        <v>44909870.2</v>
      </c>
      <c r="G37">
        <f t="shared" si="7"/>
        <v>38321840.050000004</v>
      </c>
      <c r="H37">
        <f t="shared" si="4"/>
        <v>42892931.25000001</v>
      </c>
      <c r="I37">
        <f t="shared" si="5"/>
        <v>36405748.0475</v>
      </c>
      <c r="J37">
        <f t="shared" si="6"/>
        <v>40976839.2475</v>
      </c>
    </row>
    <row r="38" spans="5:10" ht="15.75">
      <c r="E38">
        <f>E37/B37</f>
        <v>9177.749540416084</v>
      </c>
      <c r="F38">
        <f>F37/B37</f>
        <v>10217.749540416084</v>
      </c>
      <c r="G38">
        <f>G37/B37</f>
        <v>8718.86206339528</v>
      </c>
      <c r="H38">
        <f>H37/B37</f>
        <v>9758.862063395281</v>
      </c>
      <c r="I38">
        <f>I37/B37</f>
        <v>8282.918960225516</v>
      </c>
      <c r="J38">
        <f>J37/B37</f>
        <v>9322.918960225516</v>
      </c>
    </row>
    <row r="39" spans="6:10" ht="15.75">
      <c r="F39" s="1">
        <f>F38*0.85</f>
        <v>8685.087109353672</v>
      </c>
      <c r="G39">
        <f>G38*0.85</f>
        <v>7411.032753885987</v>
      </c>
      <c r="H39" s="1">
        <f>H38*0.85</f>
        <v>8295.03275388599</v>
      </c>
      <c r="I39">
        <f>I38*0.85</f>
        <v>7040.481116191688</v>
      </c>
      <c r="J39" s="1">
        <f>J38*0.85</f>
        <v>7924.481116191688</v>
      </c>
    </row>
    <row r="45" ht="15.75">
      <c r="H45" t="e">
        <f>'[1]备案价'!D16/'[1]备案价'!#REF!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2016-10-10T15:02:16Z</cp:lastPrinted>
  <dcterms:created xsi:type="dcterms:W3CDTF">2011-04-26T10:07:47Z</dcterms:created>
  <dcterms:modified xsi:type="dcterms:W3CDTF">2023-12-11T15:22:56Z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2052-11.8.2.9339</vt:lpwstr>
  </property>
  <property fmtid="{D5CDD505-2E9C-101B-9397-08002B2CF9AE}" pid="3" name="I">
    <vt:lpwstr>0696DC8438224891AC2D6A3BC9CBA120_13</vt:lpwstr>
  </property>
  <property fmtid="{D5CDD505-2E9C-101B-9397-08002B2CF9AE}" pid="4" name="퀀_generated_2.-2147483648">
    <vt:i4>2052</vt:i4>
  </property>
</Properties>
</file>