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5.29保利花园三期（4、5、7、8、9#）余货价格备案\清远保利花园三期（4、5、7、8、9#）价格备案20200608 - 副本\价格备案\"/>
    </mc:Choice>
  </mc:AlternateContent>
  <bookViews>
    <workbookView xWindow="0" yWindow="0" windowWidth="23040" windowHeight="9450"/>
  </bookViews>
  <sheets>
    <sheet name="附件2" sheetId="2" r:id="rId1"/>
  </sheets>
  <definedNames>
    <definedName name="_xlnm._FilterDatabase" localSheetId="0" hidden="1">附件2!$A$4:$P$21</definedName>
    <definedName name="_xlnm.Print_Area" localSheetId="0">附件2!$A$1:$P$33</definedName>
  </definedNames>
  <calcPr calcId="152511"/>
</workbook>
</file>

<file path=xl/calcChain.xml><?xml version="1.0" encoding="utf-8"?>
<calcChain xmlns="http://schemas.openxmlformats.org/spreadsheetml/2006/main">
  <c r="L27" i="2" l="1"/>
  <c r="J28" i="2"/>
  <c r="H28" i="2"/>
  <c r="K26" i="2"/>
  <c r="L26" i="2"/>
  <c r="K27" i="2"/>
  <c r="L25" i="2" l="1"/>
  <c r="K24" i="2"/>
  <c r="L24" i="2"/>
  <c r="K25" i="2"/>
  <c r="L22" i="2"/>
  <c r="K22" i="2"/>
  <c r="K23" i="2"/>
  <c r="L23" i="2"/>
  <c r="M28" i="2"/>
  <c r="D22" i="2"/>
  <c r="D23" i="2"/>
  <c r="D24" i="2"/>
  <c r="D25" i="2"/>
  <c r="D26" i="2"/>
  <c r="D27" i="2"/>
  <c r="L21" i="2" l="1"/>
  <c r="K21" i="2"/>
  <c r="I21" i="2"/>
  <c r="E21" i="2"/>
  <c r="D21" i="2"/>
  <c r="L20" i="2"/>
  <c r="K20" i="2"/>
  <c r="I20" i="2"/>
  <c r="E20" i="2"/>
  <c r="D20" i="2"/>
  <c r="L19" i="2"/>
  <c r="K19" i="2"/>
  <c r="I19" i="2"/>
  <c r="E19" i="2"/>
  <c r="D19" i="2"/>
  <c r="L18" i="2"/>
  <c r="K18" i="2"/>
  <c r="I18" i="2"/>
  <c r="E18" i="2"/>
  <c r="D18" i="2"/>
  <c r="L17" i="2"/>
  <c r="K17" i="2"/>
  <c r="I17" i="2"/>
  <c r="E17" i="2"/>
  <c r="D17" i="2"/>
  <c r="L16" i="2"/>
  <c r="K16" i="2"/>
  <c r="I16" i="2"/>
  <c r="E16" i="2"/>
  <c r="D16" i="2"/>
  <c r="L15" i="2"/>
  <c r="K15" i="2"/>
  <c r="I15" i="2"/>
  <c r="E15" i="2"/>
  <c r="D15" i="2"/>
  <c r="L14" i="2"/>
  <c r="K14" i="2"/>
  <c r="I14" i="2"/>
  <c r="E14" i="2"/>
  <c r="D14" i="2"/>
  <c r="L13" i="2"/>
  <c r="K13" i="2"/>
  <c r="I13" i="2"/>
  <c r="D13" i="2"/>
  <c r="L12" i="2"/>
  <c r="K12" i="2"/>
  <c r="I12" i="2"/>
  <c r="D12" i="2"/>
  <c r="L11" i="2"/>
  <c r="K11" i="2"/>
  <c r="I11" i="2"/>
  <c r="D11" i="2"/>
  <c r="L10" i="2"/>
  <c r="K10" i="2"/>
  <c r="I10" i="2"/>
  <c r="D10" i="2"/>
  <c r="L9" i="2"/>
  <c r="K9" i="2"/>
  <c r="I9" i="2"/>
  <c r="D9" i="2"/>
  <c r="L8" i="2"/>
  <c r="K8" i="2"/>
  <c r="I8" i="2"/>
  <c r="D8" i="2"/>
  <c r="L7" i="2"/>
  <c r="K7" i="2"/>
  <c r="I7" i="2"/>
  <c r="D7" i="2"/>
  <c r="L6" i="2"/>
  <c r="K6" i="2"/>
  <c r="I6" i="2"/>
  <c r="D6" i="2"/>
  <c r="I28" i="2" l="1"/>
  <c r="K28" i="2"/>
  <c r="L28" i="2"/>
</calcChain>
</file>

<file path=xl/sharedStrings.xml><?xml version="1.0" encoding="utf-8"?>
<sst xmlns="http://schemas.openxmlformats.org/spreadsheetml/2006/main" count="133" uniqueCount="44">
  <si>
    <t>附件2</t>
  </si>
  <si>
    <t>清远市新建商品住房销售价格备案表</t>
  </si>
  <si>
    <t>房地产开发企业名称或中介服务机构名称：清远市兴海投资置业发展有限公司</t>
  </si>
  <si>
    <t>项目(楼盘)名称：</t>
  </si>
  <si>
    <t>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</si>
  <si>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</si>
  <si>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</si>
  <si>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</si>
  <si>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</si>
  <si>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</si>
  <si>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</si>
  <si>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</si>
  <si>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</si>
  <si>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</si>
  <si>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</si>
  <si>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</si>
  <si>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</si>
  <si>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</si>
  <si>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</si>
  <si>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</si>
  <si>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7-1栋</t>
  </si>
  <si>
    <t>33</t>
  </si>
  <si>
    <t>三房两厅</t>
  </si>
  <si>
    <t>带精装修1500元/㎡</t>
  </si>
  <si>
    <t>32</t>
  </si>
  <si>
    <t>31</t>
  </si>
  <si>
    <t>四房两厅</t>
  </si>
  <si>
    <t>30</t>
  </si>
  <si>
    <t>7-2栋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</si>
  <si>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</si>
  <si>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</si>
  <si>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</si>
  <si>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</si>
  <si>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</si>
  <si>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 xml:space="preserve">   企业投诉电话：13413561112（0763-5858888）</t>
  </si>
  <si>
    <t>本表一式两份</t>
  </si>
  <si>
    <t>7-1梯</t>
  </si>
  <si>
    <t>2403</t>
  </si>
  <si>
    <t>7-2梯</t>
  </si>
  <si>
    <t>2603</t>
  </si>
  <si>
    <t>2902</t>
  </si>
  <si>
    <t>2.9</t>
  </si>
  <si>
    <t>待售</t>
    <phoneticPr fontId="13" type="noConversion"/>
  </si>
  <si>
    <t xml:space="preserve">   本栋销售住宅共 22套，销售住宅总建筑面积：2538.39㎡，套内面积：2027.41㎡，分摊面积：511.48㎡，销售均价：7914.81元/㎡（建筑面积）,9911.58元/㎡（套内建筑面积）。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</si>
</sst>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4">
    <font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5" xfId="3"/>
    <cellStyle name="常规 5 2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5"/>
  <sheetViews>
    <sheetView tabSelected="1" workbookViewId="0">
      <selection activeCell="Q18" sqref="Q18"/>
    </sheetView>
  </sheetViews>
  <sheetFormatPr defaultColWidth="9" defaultRowHeight="14.25"/>
  <cols>
    <col min="1" max="1" width="6.75" style="2" customWidth="1"/>
    <col min="2" max="2" width="7.875" style="2" customWidth="1"/>
    <col min="3" max="3" width="5.75" style="2" customWidth="1"/>
    <col min="4" max="4" width="11.5" style="2" hidden="1" customWidth="1"/>
    <col min="5" max="5" width="6.375" style="2" customWidth="1"/>
    <col min="6" max="6" width="12.375" style="2" customWidth="1"/>
    <col min="7" max="7" width="6.125" style="2" customWidth="1"/>
    <col min="8" max="8" width="9.75" style="3" customWidth="1"/>
    <col min="9" max="9" width="11.5" style="3" customWidth="1"/>
    <col min="10" max="10" width="10.75" style="3" customWidth="1"/>
    <col min="11" max="11" width="13.375" style="3" customWidth="1"/>
    <col min="12" max="12" width="11.125" style="3" customWidth="1"/>
    <col min="13" max="13" width="12.75" style="3" customWidth="1"/>
    <col min="14" max="14" width="12.25" style="2" customWidth="1"/>
    <col min="15" max="15" width="5.375" style="2" customWidth="1"/>
    <col min="16" max="16" width="22.625" style="4" customWidth="1"/>
  </cols>
  <sheetData>
    <row r="1" spans="1:16" ht="18" customHeight="1">
      <c r="A1" s="25" t="s">
        <v>0</v>
      </c>
      <c r="B1" s="25"/>
    </row>
    <row r="2" spans="1:16" ht="22.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8.5" customHeight="1">
      <c r="A3" s="5" t="s">
        <v>2</v>
      </c>
      <c r="B3" s="5"/>
      <c r="C3" s="5"/>
      <c r="D3" s="5"/>
      <c r="E3" s="5"/>
      <c r="F3" s="5"/>
      <c r="G3" s="5"/>
      <c r="H3" s="6"/>
      <c r="I3" s="6"/>
      <c r="J3" s="6" t="s">
        <v>3</v>
      </c>
      <c r="K3" s="15" t="s">
        <v>4</v>
      </c>
      <c r="L3" s="15"/>
      <c r="M3" s="15"/>
      <c r="N3" s="5"/>
      <c r="O3" s="5"/>
      <c r="P3" s="5"/>
    </row>
    <row r="4" spans="1:16" ht="30" customHeight="1">
      <c r="A4" s="34" t="s">
        <v>5</v>
      </c>
      <c r="B4" s="33" t="s">
        <v>6</v>
      </c>
      <c r="C4" s="33" t="s">
        <v>7</v>
      </c>
      <c r="D4" s="7"/>
      <c r="E4" s="33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8" t="s">
        <v>13</v>
      </c>
      <c r="K4" s="33" t="s">
        <v>14</v>
      </c>
      <c r="L4" s="33" t="s">
        <v>15</v>
      </c>
      <c r="M4" s="38" t="s">
        <v>16</v>
      </c>
      <c r="N4" s="38" t="s">
        <v>17</v>
      </c>
      <c r="O4" s="33" t="s">
        <v>18</v>
      </c>
      <c r="P4" s="34" t="s">
        <v>19</v>
      </c>
    </row>
    <row r="5" spans="1:16">
      <c r="A5" s="34"/>
      <c r="B5" s="33"/>
      <c r="C5" s="33"/>
      <c r="D5" s="7"/>
      <c r="E5" s="33"/>
      <c r="F5" s="33"/>
      <c r="G5" s="33"/>
      <c r="H5" s="33"/>
      <c r="I5" s="33"/>
      <c r="J5" s="39"/>
      <c r="K5" s="33"/>
      <c r="L5" s="33"/>
      <c r="M5" s="39"/>
      <c r="N5" s="39"/>
      <c r="O5" s="33"/>
      <c r="P5" s="34"/>
    </row>
    <row r="6" spans="1:16" ht="12.75" customHeight="1">
      <c r="A6" s="8">
        <v>1</v>
      </c>
      <c r="B6" s="9" t="s">
        <v>20</v>
      </c>
      <c r="C6" s="10">
        <v>3302</v>
      </c>
      <c r="D6" s="10" t="str">
        <f t="shared" ref="D6:D27" si="0">B6&amp;-C6</f>
        <v>7-1栋-3302</v>
      </c>
      <c r="E6" s="10" t="s">
        <v>21</v>
      </c>
      <c r="F6" s="9" t="s">
        <v>22</v>
      </c>
      <c r="G6" s="9">
        <v>2.9</v>
      </c>
      <c r="H6" s="46">
        <v>104.62</v>
      </c>
      <c r="I6" s="9">
        <f t="shared" ref="I6:I21" si="1">H6-J6</f>
        <v>21.050000000000011</v>
      </c>
      <c r="J6" s="11">
        <v>83.57</v>
      </c>
      <c r="K6" s="16">
        <f t="shared" ref="K6:K21" si="2">M6/H6</f>
        <v>7614.2007120360413</v>
      </c>
      <c r="L6" s="16">
        <f t="shared" ref="L6:L21" si="3">M6/J6</f>
        <v>9532.1009751491056</v>
      </c>
      <c r="M6" s="17">
        <v>796597.6784932107</v>
      </c>
      <c r="N6" s="18"/>
      <c r="O6" s="19" t="s">
        <v>42</v>
      </c>
      <c r="P6" s="20" t="s">
        <v>23</v>
      </c>
    </row>
    <row r="7" spans="1:16" ht="12.75" customHeight="1">
      <c r="A7" s="8">
        <v>2</v>
      </c>
      <c r="B7" s="9" t="s">
        <v>20</v>
      </c>
      <c r="C7" s="10">
        <v>3202</v>
      </c>
      <c r="D7" s="10" t="str">
        <f t="shared" si="0"/>
        <v>7-1栋-3202</v>
      </c>
      <c r="E7" s="10" t="s">
        <v>24</v>
      </c>
      <c r="F7" s="9" t="s">
        <v>22</v>
      </c>
      <c r="G7" s="9">
        <v>2.9</v>
      </c>
      <c r="H7" s="46">
        <v>104.62</v>
      </c>
      <c r="I7" s="9">
        <f t="shared" si="1"/>
        <v>21.050000000000011</v>
      </c>
      <c r="J7" s="11">
        <v>83.57</v>
      </c>
      <c r="K7" s="16">
        <f t="shared" si="2"/>
        <v>7794.0644627328256</v>
      </c>
      <c r="L7" s="16">
        <f t="shared" si="3"/>
        <v>9757.2696433063102</v>
      </c>
      <c r="M7" s="17">
        <v>815415.02409110824</v>
      </c>
      <c r="N7" s="18"/>
      <c r="O7" s="19" t="s">
        <v>42</v>
      </c>
      <c r="P7" s="20" t="s">
        <v>23</v>
      </c>
    </row>
    <row r="8" spans="1:16" ht="12.75" customHeight="1">
      <c r="A8" s="8">
        <v>3</v>
      </c>
      <c r="B8" s="9" t="s">
        <v>20</v>
      </c>
      <c r="C8" s="10">
        <v>3303</v>
      </c>
      <c r="D8" s="10" t="str">
        <f t="shared" si="0"/>
        <v>7-1栋-3303</v>
      </c>
      <c r="E8" s="10" t="s">
        <v>25</v>
      </c>
      <c r="F8" s="9" t="s">
        <v>22</v>
      </c>
      <c r="G8" s="9">
        <v>2.9</v>
      </c>
      <c r="H8" s="46">
        <v>104.62</v>
      </c>
      <c r="I8" s="9">
        <f t="shared" si="1"/>
        <v>21.050000000000011</v>
      </c>
      <c r="J8" s="11">
        <v>83.57</v>
      </c>
      <c r="K8" s="16">
        <f t="shared" si="2"/>
        <v>7614.2007120360413</v>
      </c>
      <c r="L8" s="16">
        <f t="shared" si="3"/>
        <v>9532.1009751491056</v>
      </c>
      <c r="M8" s="17">
        <v>796597.6784932107</v>
      </c>
      <c r="N8" s="18"/>
      <c r="O8" s="19" t="s">
        <v>42</v>
      </c>
      <c r="P8" s="20" t="s">
        <v>23</v>
      </c>
    </row>
    <row r="9" spans="1:16" ht="12.75" customHeight="1">
      <c r="A9" s="8">
        <v>4</v>
      </c>
      <c r="B9" s="9" t="s">
        <v>20</v>
      </c>
      <c r="C9" s="10">
        <v>3304</v>
      </c>
      <c r="D9" s="10" t="str">
        <f t="shared" si="0"/>
        <v>7-1栋-3304</v>
      </c>
      <c r="E9" s="10" t="s">
        <v>21</v>
      </c>
      <c r="F9" s="9" t="s">
        <v>26</v>
      </c>
      <c r="G9" s="9">
        <v>2.9</v>
      </c>
      <c r="H9" s="46">
        <v>126.11</v>
      </c>
      <c r="I9" s="9">
        <f t="shared" si="1"/>
        <v>25.379999999999995</v>
      </c>
      <c r="J9" s="11">
        <v>100.73</v>
      </c>
      <c r="K9" s="16">
        <f t="shared" si="2"/>
        <v>7614.2079968078815</v>
      </c>
      <c r="L9" s="16">
        <f t="shared" si="3"/>
        <v>9532.6890745303481</v>
      </c>
      <c r="M9" s="17">
        <v>960227.77047744195</v>
      </c>
      <c r="N9" s="18"/>
      <c r="O9" s="19" t="s">
        <v>42</v>
      </c>
      <c r="P9" s="20" t="s">
        <v>23</v>
      </c>
    </row>
    <row r="10" spans="1:16" ht="12.75" customHeight="1">
      <c r="A10" s="8">
        <v>5</v>
      </c>
      <c r="B10" s="9" t="s">
        <v>20</v>
      </c>
      <c r="C10" s="10">
        <v>3204</v>
      </c>
      <c r="D10" s="10" t="str">
        <f t="shared" si="0"/>
        <v>7-1栋-3204</v>
      </c>
      <c r="E10" s="10" t="s">
        <v>24</v>
      </c>
      <c r="F10" s="9" t="s">
        <v>26</v>
      </c>
      <c r="G10" s="9">
        <v>2.9</v>
      </c>
      <c r="H10" s="46">
        <v>126.11</v>
      </c>
      <c r="I10" s="9">
        <f t="shared" si="1"/>
        <v>25.379999999999995</v>
      </c>
      <c r="J10" s="11">
        <v>100.73</v>
      </c>
      <c r="K10" s="16">
        <f t="shared" si="2"/>
        <v>7794.0650926908784</v>
      </c>
      <c r="L10" s="16">
        <f t="shared" si="3"/>
        <v>9757.8630878511522</v>
      </c>
      <c r="M10" s="17">
        <v>982909.54883924662</v>
      </c>
      <c r="N10" s="18"/>
      <c r="O10" s="19" t="s">
        <v>42</v>
      </c>
      <c r="P10" s="20" t="s">
        <v>23</v>
      </c>
    </row>
    <row r="11" spans="1:16" ht="12.75" customHeight="1">
      <c r="A11" s="8">
        <v>6</v>
      </c>
      <c r="B11" s="9" t="s">
        <v>20</v>
      </c>
      <c r="C11" s="10">
        <v>3004</v>
      </c>
      <c r="D11" s="10" t="str">
        <f t="shared" si="0"/>
        <v>7-1栋-3004</v>
      </c>
      <c r="E11" s="10" t="s">
        <v>21</v>
      </c>
      <c r="F11" s="9" t="s">
        <v>26</v>
      </c>
      <c r="G11" s="9">
        <v>2.9</v>
      </c>
      <c r="H11" s="46">
        <v>126.11</v>
      </c>
      <c r="I11" s="9">
        <f t="shared" si="1"/>
        <v>25.379999999999995</v>
      </c>
      <c r="J11" s="11">
        <v>100.73</v>
      </c>
      <c r="K11" s="16">
        <f t="shared" si="2"/>
        <v>7794.0650926908784</v>
      </c>
      <c r="L11" s="16">
        <f t="shared" si="3"/>
        <v>9757.8630878511522</v>
      </c>
      <c r="M11" s="17">
        <v>982909.54883924662</v>
      </c>
      <c r="N11" s="18"/>
      <c r="O11" s="19" t="s">
        <v>42</v>
      </c>
      <c r="P11" s="20" t="s">
        <v>23</v>
      </c>
    </row>
    <row r="12" spans="1:16" ht="12.75" customHeight="1">
      <c r="A12" s="8">
        <v>7</v>
      </c>
      <c r="B12" s="9" t="s">
        <v>20</v>
      </c>
      <c r="C12" s="10">
        <v>2704</v>
      </c>
      <c r="D12" s="10" t="str">
        <f t="shared" si="0"/>
        <v>7-1栋-2704</v>
      </c>
      <c r="E12" s="10" t="s">
        <v>27</v>
      </c>
      <c r="F12" s="9" t="s">
        <v>26</v>
      </c>
      <c r="G12" s="9">
        <v>2.9</v>
      </c>
      <c r="H12" s="46">
        <v>126.11</v>
      </c>
      <c r="I12" s="9">
        <f t="shared" si="1"/>
        <v>25.379999999999995</v>
      </c>
      <c r="J12" s="11">
        <v>100.73</v>
      </c>
      <c r="K12" s="16">
        <f t="shared" si="2"/>
        <v>8033.8803427317498</v>
      </c>
      <c r="L12" s="16">
        <f t="shared" si="3"/>
        <v>10058.102353041804</v>
      </c>
      <c r="M12" s="17">
        <v>1013152.650021901</v>
      </c>
      <c r="N12" s="18"/>
      <c r="O12" s="19" t="s">
        <v>42</v>
      </c>
      <c r="P12" s="20" t="s">
        <v>23</v>
      </c>
    </row>
    <row r="13" spans="1:16" ht="12.75" customHeight="1">
      <c r="A13" s="8">
        <v>8</v>
      </c>
      <c r="B13" s="9" t="s">
        <v>20</v>
      </c>
      <c r="C13" s="10">
        <v>2604</v>
      </c>
      <c r="D13" s="10" t="str">
        <f t="shared" si="0"/>
        <v>7-1栋-2604</v>
      </c>
      <c r="E13" s="10" t="s">
        <v>21</v>
      </c>
      <c r="F13" s="9" t="s">
        <v>26</v>
      </c>
      <c r="G13" s="9">
        <v>2.9</v>
      </c>
      <c r="H13" s="46">
        <v>126.11</v>
      </c>
      <c r="I13" s="9">
        <f t="shared" si="1"/>
        <v>25.379999999999995</v>
      </c>
      <c r="J13" s="11">
        <v>100.73</v>
      </c>
      <c r="K13" s="16">
        <f t="shared" si="2"/>
        <v>8033.8803427317498</v>
      </c>
      <c r="L13" s="16">
        <f t="shared" si="3"/>
        <v>10058.102353041804</v>
      </c>
      <c r="M13" s="17">
        <v>1013152.650021901</v>
      </c>
      <c r="N13" s="18"/>
      <c r="O13" s="19" t="s">
        <v>42</v>
      </c>
      <c r="P13" s="20" t="s">
        <v>23</v>
      </c>
    </row>
    <row r="14" spans="1:16" ht="12.75" customHeight="1">
      <c r="A14" s="8">
        <v>9</v>
      </c>
      <c r="B14" s="9" t="s">
        <v>20</v>
      </c>
      <c r="C14" s="10">
        <v>2404</v>
      </c>
      <c r="D14" s="10" t="str">
        <f t="shared" si="0"/>
        <v>7-1栋-2404</v>
      </c>
      <c r="E14" s="10" t="str">
        <f t="shared" ref="E14:E21" si="4">LEFT(C14,2)</f>
        <v>24</v>
      </c>
      <c r="F14" s="9" t="s">
        <v>26</v>
      </c>
      <c r="G14" s="9">
        <v>2.9</v>
      </c>
      <c r="H14" s="46">
        <v>126.11</v>
      </c>
      <c r="I14" s="9">
        <f t="shared" si="1"/>
        <v>25.379999999999995</v>
      </c>
      <c r="J14" s="11">
        <v>100.73</v>
      </c>
      <c r="K14" s="16">
        <f t="shared" si="2"/>
        <v>8033.8803427317498</v>
      </c>
      <c r="L14" s="16">
        <f t="shared" si="3"/>
        <v>10058.102353041804</v>
      </c>
      <c r="M14" s="17">
        <v>1013152.650021901</v>
      </c>
      <c r="N14" s="18"/>
      <c r="O14" s="19" t="s">
        <v>42</v>
      </c>
      <c r="P14" s="20" t="s">
        <v>23</v>
      </c>
    </row>
    <row r="15" spans="1:16" ht="12.75" customHeight="1">
      <c r="A15" s="8">
        <v>10</v>
      </c>
      <c r="B15" s="9" t="s">
        <v>28</v>
      </c>
      <c r="C15" s="10">
        <v>3301</v>
      </c>
      <c r="D15" s="10" t="str">
        <f t="shared" si="0"/>
        <v>7-2栋-3301</v>
      </c>
      <c r="E15" s="10" t="str">
        <f t="shared" si="4"/>
        <v>33</v>
      </c>
      <c r="F15" s="9" t="s">
        <v>26</v>
      </c>
      <c r="G15" s="9">
        <v>2.9</v>
      </c>
      <c r="H15" s="46">
        <v>126.08</v>
      </c>
      <c r="I15" s="9">
        <f t="shared" si="1"/>
        <v>25.429999999999993</v>
      </c>
      <c r="J15" s="11">
        <v>100.65</v>
      </c>
      <c r="K15" s="16">
        <f t="shared" si="2"/>
        <v>7614.1958272466327</v>
      </c>
      <c r="L15" s="16">
        <f t="shared" si="3"/>
        <v>9537.981221055692</v>
      </c>
      <c r="M15" s="17">
        <v>959997.8098992554</v>
      </c>
      <c r="N15" s="18"/>
      <c r="O15" s="19" t="s">
        <v>42</v>
      </c>
      <c r="P15" s="20" t="s">
        <v>23</v>
      </c>
    </row>
    <row r="16" spans="1:16" ht="12.75" customHeight="1">
      <c r="A16" s="8">
        <v>11</v>
      </c>
      <c r="B16" s="9" t="s">
        <v>28</v>
      </c>
      <c r="C16" s="10">
        <v>3201</v>
      </c>
      <c r="D16" s="10" t="str">
        <f t="shared" si="0"/>
        <v>7-2栋-3201</v>
      </c>
      <c r="E16" s="10" t="str">
        <f t="shared" si="4"/>
        <v>32</v>
      </c>
      <c r="F16" s="9" t="s">
        <v>26</v>
      </c>
      <c r="G16" s="9">
        <v>2.9</v>
      </c>
      <c r="H16" s="46">
        <v>126.08</v>
      </c>
      <c r="I16" s="9">
        <f t="shared" si="1"/>
        <v>25.429999999999993</v>
      </c>
      <c r="J16" s="11">
        <v>100.65</v>
      </c>
      <c r="K16" s="16">
        <f t="shared" si="2"/>
        <v>7794.0609776298443</v>
      </c>
      <c r="L16" s="16">
        <f t="shared" si="3"/>
        <v>9763.2906911035334</v>
      </c>
      <c r="M16" s="17">
        <v>982675.20805957075</v>
      </c>
      <c r="N16" s="18"/>
      <c r="O16" s="19" t="s">
        <v>42</v>
      </c>
      <c r="P16" s="20" t="s">
        <v>23</v>
      </c>
    </row>
    <row r="17" spans="1:16" ht="12.75" customHeight="1">
      <c r="A17" s="8">
        <v>12</v>
      </c>
      <c r="B17" s="9" t="s">
        <v>28</v>
      </c>
      <c r="C17" s="10">
        <v>3101</v>
      </c>
      <c r="D17" s="10" t="str">
        <f t="shared" si="0"/>
        <v>7-2栋-3101</v>
      </c>
      <c r="E17" s="10" t="str">
        <f t="shared" si="4"/>
        <v>31</v>
      </c>
      <c r="F17" s="9" t="s">
        <v>26</v>
      </c>
      <c r="G17" s="9">
        <v>2.9</v>
      </c>
      <c r="H17" s="46">
        <v>126.08</v>
      </c>
      <c r="I17" s="9">
        <f t="shared" si="1"/>
        <v>25.429999999999993</v>
      </c>
      <c r="J17" s="11">
        <v>100.65</v>
      </c>
      <c r="K17" s="16">
        <f t="shared" si="2"/>
        <v>7794.0609776298443</v>
      </c>
      <c r="L17" s="16">
        <f t="shared" si="3"/>
        <v>9763.2906911035334</v>
      </c>
      <c r="M17" s="17">
        <v>982675.20805957075</v>
      </c>
      <c r="N17" s="18"/>
      <c r="O17" s="19" t="s">
        <v>42</v>
      </c>
      <c r="P17" s="20" t="s">
        <v>23</v>
      </c>
    </row>
    <row r="18" spans="1:16" ht="12.75" customHeight="1">
      <c r="A18" s="8">
        <v>13</v>
      </c>
      <c r="B18" s="9" t="s">
        <v>28</v>
      </c>
      <c r="C18" s="10">
        <v>3302</v>
      </c>
      <c r="D18" s="10" t="str">
        <f t="shared" si="0"/>
        <v>7-2栋-3302</v>
      </c>
      <c r="E18" s="10" t="str">
        <f t="shared" si="4"/>
        <v>33</v>
      </c>
      <c r="F18" s="9" t="s">
        <v>22</v>
      </c>
      <c r="G18" s="9">
        <v>2.9</v>
      </c>
      <c r="H18" s="46">
        <v>104.67</v>
      </c>
      <c r="I18" s="9">
        <f t="shared" si="1"/>
        <v>21.11</v>
      </c>
      <c r="J18" s="11">
        <v>83.56</v>
      </c>
      <c r="K18" s="16">
        <f t="shared" si="2"/>
        <v>7614.204223013061</v>
      </c>
      <c r="L18" s="16">
        <f t="shared" si="3"/>
        <v>9537.8022501529085</v>
      </c>
      <c r="M18" s="17">
        <v>796978.75602277706</v>
      </c>
      <c r="N18" s="18"/>
      <c r="O18" s="19" t="s">
        <v>42</v>
      </c>
      <c r="P18" s="20" t="s">
        <v>23</v>
      </c>
    </row>
    <row r="19" spans="1:16" ht="12.75" customHeight="1">
      <c r="A19" s="8">
        <v>14</v>
      </c>
      <c r="B19" s="9" t="s">
        <v>28</v>
      </c>
      <c r="C19" s="10">
        <v>3303</v>
      </c>
      <c r="D19" s="10" t="str">
        <f t="shared" si="0"/>
        <v>7-2栋-3303</v>
      </c>
      <c r="E19" s="10" t="str">
        <f t="shared" si="4"/>
        <v>33</v>
      </c>
      <c r="F19" s="9" t="s">
        <v>22</v>
      </c>
      <c r="G19" s="9">
        <v>2.9</v>
      </c>
      <c r="H19" s="46">
        <v>104.7</v>
      </c>
      <c r="I19" s="9">
        <f t="shared" si="1"/>
        <v>21.120000000000005</v>
      </c>
      <c r="J19" s="11">
        <v>83.58</v>
      </c>
      <c r="K19" s="16">
        <f t="shared" si="2"/>
        <v>7614.1979608425881</v>
      </c>
      <c r="L19" s="16">
        <f t="shared" si="3"/>
        <v>9538.2451124697182</v>
      </c>
      <c r="M19" s="17">
        <v>797206.52650021901</v>
      </c>
      <c r="N19" s="18"/>
      <c r="O19" s="19" t="s">
        <v>42</v>
      </c>
      <c r="P19" s="20" t="s">
        <v>23</v>
      </c>
    </row>
    <row r="20" spans="1:16" ht="12.75" customHeight="1">
      <c r="A20" s="8">
        <v>15</v>
      </c>
      <c r="B20" s="9" t="s">
        <v>28</v>
      </c>
      <c r="C20" s="10">
        <v>3304</v>
      </c>
      <c r="D20" s="10" t="str">
        <f t="shared" si="0"/>
        <v>7-2栋-3304</v>
      </c>
      <c r="E20" s="10" t="str">
        <f t="shared" si="4"/>
        <v>33</v>
      </c>
      <c r="F20" s="9" t="s">
        <v>26</v>
      </c>
      <c r="G20" s="9">
        <v>2.9</v>
      </c>
      <c r="H20" s="46">
        <v>126.39</v>
      </c>
      <c r="I20" s="9">
        <f t="shared" si="1"/>
        <v>25.489999999999995</v>
      </c>
      <c r="J20" s="11">
        <v>100.9</v>
      </c>
      <c r="K20" s="16">
        <f t="shared" si="2"/>
        <v>7614.2086680302509</v>
      </c>
      <c r="L20" s="16">
        <f t="shared" si="3"/>
        <v>9537.7585089429467</v>
      </c>
      <c r="M20" s="17">
        <v>962359.83355234342</v>
      </c>
      <c r="N20" s="18"/>
      <c r="O20" s="19" t="s">
        <v>42</v>
      </c>
      <c r="P20" s="20" t="s">
        <v>23</v>
      </c>
    </row>
    <row r="21" spans="1:16" ht="12" customHeight="1">
      <c r="A21" s="8">
        <v>16</v>
      </c>
      <c r="B21" s="9" t="s">
        <v>28</v>
      </c>
      <c r="C21" s="10">
        <v>3204</v>
      </c>
      <c r="D21" s="10" t="str">
        <f t="shared" si="0"/>
        <v>7-2栋-3204</v>
      </c>
      <c r="E21" s="10" t="str">
        <f t="shared" si="4"/>
        <v>32</v>
      </c>
      <c r="F21" s="9" t="s">
        <v>26</v>
      </c>
      <c r="G21" s="9">
        <v>2.9</v>
      </c>
      <c r="H21" s="46">
        <v>126.39</v>
      </c>
      <c r="I21" s="9">
        <f t="shared" si="1"/>
        <v>25.489999999999995</v>
      </c>
      <c r="J21" s="11">
        <v>100.9</v>
      </c>
      <c r="K21" s="16">
        <f t="shared" si="2"/>
        <v>7794.0658614706426</v>
      </c>
      <c r="L21" s="16">
        <f t="shared" si="3"/>
        <v>9763.0523709739791</v>
      </c>
      <c r="M21" s="17">
        <v>985091.98423127457</v>
      </c>
      <c r="N21" s="18"/>
      <c r="O21" s="19" t="s">
        <v>42</v>
      </c>
      <c r="P21" s="20" t="s">
        <v>23</v>
      </c>
    </row>
    <row r="22" spans="1:16" s="4" customFormat="1" ht="12" customHeight="1">
      <c r="A22" s="8">
        <v>17</v>
      </c>
      <c r="B22" s="40" t="s">
        <v>36</v>
      </c>
      <c r="C22" s="41">
        <v>1903</v>
      </c>
      <c r="D22" s="42" t="str">
        <f t="shared" si="0"/>
        <v>7-1梯-1903</v>
      </c>
      <c r="E22" s="41">
        <v>19</v>
      </c>
      <c r="F22" s="40" t="s">
        <v>22</v>
      </c>
      <c r="G22" s="43" t="s">
        <v>41</v>
      </c>
      <c r="H22" s="47">
        <v>104.62</v>
      </c>
      <c r="I22" s="40">
        <v>21.050000000000011</v>
      </c>
      <c r="J22" s="44">
        <v>83.57</v>
      </c>
      <c r="K22" s="16">
        <f t="shared" ref="K22:K27" si="5">M22/H22</f>
        <v>9567.1178397068361</v>
      </c>
      <c r="L22" s="16">
        <f t="shared" ref="L22:L27" si="6">M22/J22</f>
        <v>11976.927945316853</v>
      </c>
      <c r="M22" s="17">
        <v>1000911.8683901293</v>
      </c>
      <c r="N22" s="18"/>
      <c r="O22" s="19" t="s">
        <v>42</v>
      </c>
      <c r="P22" s="45" t="s">
        <v>23</v>
      </c>
    </row>
    <row r="23" spans="1:16" s="4" customFormat="1" ht="12" customHeight="1">
      <c r="A23" s="8">
        <v>18</v>
      </c>
      <c r="B23" s="40" t="s">
        <v>36</v>
      </c>
      <c r="C23" s="41" t="s">
        <v>37</v>
      </c>
      <c r="D23" s="42" t="str">
        <f t="shared" si="0"/>
        <v>7-1梯-2403</v>
      </c>
      <c r="E23" s="41">
        <v>24</v>
      </c>
      <c r="F23" s="40" t="s">
        <v>22</v>
      </c>
      <c r="G23" s="43" t="s">
        <v>41</v>
      </c>
      <c r="H23" s="47">
        <v>104.62</v>
      </c>
      <c r="I23" s="40">
        <v>21.040000000000006</v>
      </c>
      <c r="J23" s="44">
        <v>83.58</v>
      </c>
      <c r="K23" s="16">
        <f t="shared" si="5"/>
        <v>8822.6295331928141</v>
      </c>
      <c r="L23" s="16">
        <f t="shared" si="6"/>
        <v>11043.592985913283</v>
      </c>
      <c r="M23" s="17">
        <v>923023.50176263216</v>
      </c>
      <c r="N23" s="18"/>
      <c r="O23" s="19" t="s">
        <v>42</v>
      </c>
      <c r="P23" s="45" t="s">
        <v>23</v>
      </c>
    </row>
    <row r="24" spans="1:16" s="4" customFormat="1" ht="12" customHeight="1">
      <c r="A24" s="8">
        <v>19</v>
      </c>
      <c r="B24" s="40" t="s">
        <v>38</v>
      </c>
      <c r="C24" s="41" t="s">
        <v>39</v>
      </c>
      <c r="D24" s="42" t="str">
        <f t="shared" si="0"/>
        <v>7-2梯-2603</v>
      </c>
      <c r="E24" s="41">
        <v>26</v>
      </c>
      <c r="F24" s="40" t="s">
        <v>22</v>
      </c>
      <c r="G24" s="43" t="s">
        <v>41</v>
      </c>
      <c r="H24" s="47">
        <v>104.7</v>
      </c>
      <c r="I24" s="40">
        <v>21.120000000000005</v>
      </c>
      <c r="J24" s="44">
        <v>83.58</v>
      </c>
      <c r="K24" s="16">
        <f t="shared" si="5"/>
        <v>7952.619369088784</v>
      </c>
      <c r="L24" s="16">
        <f t="shared" si="6"/>
        <v>9962.182913898012</v>
      </c>
      <c r="M24" s="17">
        <v>832639.24794359575</v>
      </c>
      <c r="N24" s="18"/>
      <c r="O24" s="19" t="s">
        <v>42</v>
      </c>
      <c r="P24" s="45" t="s">
        <v>23</v>
      </c>
    </row>
    <row r="25" spans="1:16" s="4" customFormat="1" ht="12" customHeight="1">
      <c r="A25" s="8">
        <v>20</v>
      </c>
      <c r="B25" s="40" t="s">
        <v>36</v>
      </c>
      <c r="C25" s="41" t="s">
        <v>40</v>
      </c>
      <c r="D25" s="42" t="str">
        <f t="shared" si="0"/>
        <v>7-1梯-2902</v>
      </c>
      <c r="E25" s="41">
        <v>29</v>
      </c>
      <c r="F25" s="40" t="s">
        <v>22</v>
      </c>
      <c r="G25" s="43" t="s">
        <v>41</v>
      </c>
      <c r="H25" s="47">
        <v>104.67</v>
      </c>
      <c r="I25" s="40">
        <v>21.11</v>
      </c>
      <c r="J25" s="44">
        <v>83.56</v>
      </c>
      <c r="K25" s="16">
        <f t="shared" si="5"/>
        <v>8029.1177565842045</v>
      </c>
      <c r="L25" s="16">
        <f t="shared" si="6"/>
        <v>10057.536567516379</v>
      </c>
      <c r="M25" s="17">
        <v>840407.75558166869</v>
      </c>
      <c r="N25" s="18"/>
      <c r="O25" s="19" t="s">
        <v>42</v>
      </c>
      <c r="P25" s="45" t="s">
        <v>23</v>
      </c>
    </row>
    <row r="26" spans="1:16" s="4" customFormat="1" ht="12" customHeight="1">
      <c r="A26" s="8">
        <v>21</v>
      </c>
      <c r="B26" s="40" t="s">
        <v>38</v>
      </c>
      <c r="C26" s="41">
        <v>3002</v>
      </c>
      <c r="D26" s="42" t="str">
        <f t="shared" si="0"/>
        <v>7-2梯-3002</v>
      </c>
      <c r="E26" s="41">
        <v>30</v>
      </c>
      <c r="F26" s="40" t="s">
        <v>22</v>
      </c>
      <c r="G26" s="43" t="s">
        <v>41</v>
      </c>
      <c r="H26" s="47">
        <v>104.67</v>
      </c>
      <c r="I26" s="40">
        <v>21.11</v>
      </c>
      <c r="J26" s="44">
        <v>83.56</v>
      </c>
      <c r="K26" s="16">
        <f t="shared" si="5"/>
        <v>7793.1683225339066</v>
      </c>
      <c r="L26" s="16">
        <f t="shared" si="6"/>
        <v>9761.9785581572996</v>
      </c>
      <c r="M26" s="17">
        <v>815710.92831962404</v>
      </c>
      <c r="N26" s="18"/>
      <c r="O26" s="19" t="s">
        <v>42</v>
      </c>
      <c r="P26" s="45" t="s">
        <v>23</v>
      </c>
    </row>
    <row r="27" spans="1:16" s="4" customFormat="1" ht="12" customHeight="1">
      <c r="A27" s="8">
        <v>22</v>
      </c>
      <c r="B27" s="40" t="s">
        <v>38</v>
      </c>
      <c r="C27" s="41">
        <v>2403</v>
      </c>
      <c r="D27" s="42" t="str">
        <f t="shared" si="0"/>
        <v>7-2梯-2403</v>
      </c>
      <c r="E27" s="41">
        <v>24</v>
      </c>
      <c r="F27" s="40" t="s">
        <v>22</v>
      </c>
      <c r="G27" s="43" t="s">
        <v>41</v>
      </c>
      <c r="H27" s="47">
        <v>104.7</v>
      </c>
      <c r="I27" s="40">
        <v>21.120000000000005</v>
      </c>
      <c r="J27" s="44">
        <v>83.58</v>
      </c>
      <c r="K27" s="16">
        <f t="shared" si="5"/>
        <v>8032.9563399203362</v>
      </c>
      <c r="L27" s="16">
        <f t="shared" si="6"/>
        <v>10062.820397100493</v>
      </c>
      <c r="M27" s="17">
        <v>841050.52878965926</v>
      </c>
      <c r="N27" s="18"/>
      <c r="O27" s="19" t="s">
        <v>42</v>
      </c>
      <c r="P27" s="45" t="s">
        <v>23</v>
      </c>
    </row>
    <row r="28" spans="1:16" s="1" customFormat="1" ht="24" customHeight="1">
      <c r="A28" s="27" t="s">
        <v>29</v>
      </c>
      <c r="B28" s="27"/>
      <c r="C28" s="27"/>
      <c r="D28" s="27"/>
      <c r="E28" s="27"/>
      <c r="F28" s="27"/>
      <c r="G28" s="28"/>
      <c r="H28" s="48">
        <f>SUM(H6:H27)</f>
        <v>2538.89</v>
      </c>
      <c r="I28" s="12">
        <f t="shared" ref="I28:J28" si="7">SUM(I6:I27)</f>
        <v>511.48000000000013</v>
      </c>
      <c r="J28" s="12">
        <f t="shared" si="7"/>
        <v>2027.4099999999999</v>
      </c>
      <c r="K28" s="21">
        <f t="shared" ref="K28" si="8">M28/H28</f>
        <v>7914.8148822562207</v>
      </c>
      <c r="L28" s="21">
        <f t="shared" ref="L28" si="9">M28/J28</f>
        <v>9911.5839205742777</v>
      </c>
      <c r="M28" s="17">
        <f>SUM(M6:M27)</f>
        <v>20094844.356411494</v>
      </c>
      <c r="N28" s="17"/>
      <c r="O28" s="22"/>
      <c r="P28" s="23"/>
    </row>
    <row r="29" spans="1:16" s="1" customFormat="1" ht="26.25" customHeight="1">
      <c r="A29" s="29" t="s">
        <v>43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</row>
    <row r="30" spans="1:16" s="1" customFormat="1" ht="66" customHeight="1">
      <c r="A30" s="32" t="s">
        <v>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s="1" customFormat="1" ht="20.25" customHeight="1">
      <c r="A31" s="35" t="s">
        <v>31</v>
      </c>
      <c r="B31" s="35"/>
      <c r="C31" s="35"/>
      <c r="D31" s="35"/>
      <c r="E31" s="35"/>
      <c r="F31" s="35"/>
      <c r="G31" s="13"/>
      <c r="H31" s="14"/>
      <c r="I31" s="14"/>
      <c r="J31" s="14"/>
      <c r="K31" s="14"/>
      <c r="L31" s="36" t="s">
        <v>32</v>
      </c>
      <c r="M31" s="36"/>
      <c r="N31" s="13"/>
      <c r="O31" s="24"/>
      <c r="P31" s="24"/>
    </row>
    <row r="32" spans="1:16" s="1" customFormat="1" ht="18" customHeight="1">
      <c r="A32" s="35" t="s">
        <v>33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7" t="s">
        <v>34</v>
      </c>
      <c r="M32" s="37"/>
      <c r="N32" s="37"/>
      <c r="O32" s="37"/>
    </row>
    <row r="33" spans="1:16" s="1" customFormat="1" ht="16.5" customHeight="1">
      <c r="A33" s="35" t="s">
        <v>35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6" s="1" customFormat="1" ht="24.95" customHeight="1"/>
    <row r="35" spans="1:16" s="1" customFormat="1" ht="24.95" customHeight="1"/>
    <row r="36" spans="1:16" s="1" customFormat="1" ht="24.95" customHeight="1"/>
    <row r="37" spans="1:16" s="1" customFormat="1" ht="24.95" customHeight="1"/>
    <row r="38" spans="1:16" s="1" customFormat="1" ht="24.95" customHeight="1"/>
    <row r="39" spans="1:16" s="1" customFormat="1" ht="24.95" customHeight="1"/>
    <row r="40" spans="1:16" s="1" customFormat="1" ht="24.95" customHeight="1"/>
    <row r="41" spans="1:16" s="1" customFormat="1" ht="24.95" customHeight="1"/>
    <row r="42" spans="1:16" s="1" customFormat="1" ht="30.95" customHeight="1"/>
    <row r="43" spans="1:16" ht="4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5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7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6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</sheetData>
  <mergeCells count="28">
    <mergeCell ref="A33:F33"/>
    <mergeCell ref="G33:K33"/>
    <mergeCell ref="L33:N33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31:F31"/>
    <mergeCell ref="L31:M31"/>
    <mergeCell ref="A32:F32"/>
    <mergeCell ref="G32:K32"/>
    <mergeCell ref="L32:O32"/>
    <mergeCell ref="A1:B1"/>
    <mergeCell ref="A2:P2"/>
    <mergeCell ref="A28:G28"/>
    <mergeCell ref="A29:P29"/>
    <mergeCell ref="A30:P30"/>
    <mergeCell ref="O4:O5"/>
    <mergeCell ref="P4:P5"/>
  </mergeCells>
  <phoneticPr fontId="13" type="noConversion"/>
  <pageMargins left="0.47" right="0.31" top="0.47" bottom="0.47" header="0.2" footer="0.2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2020-06-04T01:50:00Z</cp:lastPrinted>
  <dcterms:created xsi:type="dcterms:W3CDTF">2011-04-26T02:07:00Z</dcterms:created>
  <dcterms:modified xsi:type="dcterms:W3CDTF">2020-06-09T09:27:40Z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