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附件2" sheetId="14" r:id="rId1"/>
  </sheets>
  <definedNames>
    <definedName name="_xlnm._FilterDatabase" localSheetId="0" hidden="1">附件2!$A$4:$O$23</definedName>
    <definedName name="_xlnm.Print_Titles">#REF!</definedName>
    <definedName name="_xlnm._FilterDatabase" hidden="1">#REF!</definedName>
    <definedName name="_xlnm.Print_Titles" localSheetId="0">附件2!$4:$4</definedName>
    <definedName name="_xlnm.Print_Area" localSheetId="0">附件2!$A$1:$O$23</definedName>
  </definedNames>
  <calcPr calcId="144525"/>
</workbook>
</file>

<file path=xl/sharedStrings.xml><?xml version="1.0" encoding="utf-8"?>
<sst xmlns="http://schemas.openxmlformats.org/spreadsheetml/2006/main" count="92" uniqueCount="39">
  <si>
    <t>附件2</t>
  </si>
  <si>
    <t>清远市新建商品住房销售价格备案表</t>
  </si>
  <si>
    <t>房地产开发企业名称或中介服务机构名称：清远市清新区云帆物业管理有限公司</t>
  </si>
  <si>
    <t>项目(楼盘)名称：云帆懿景苑1#2#楼</t>
  </si>
  <si>
    <t>序号</t>
  </si>
  <si>
    <t>幢（栋）号</t>
  </si>
  <si>
    <t>房号</t>
  </si>
  <si>
    <t>楼层(F)</t>
  </si>
  <si>
    <t>户型</t>
  </si>
  <si>
    <t>层高（m)</t>
  </si>
  <si>
    <t>建筑面积（㎡）</t>
  </si>
  <si>
    <t>分摊的共有建筑面积（㎡）</t>
  </si>
  <si>
    <t>套内建筑面积（㎡）</t>
  </si>
  <si>
    <t>建筑面积单价（元/㎡）</t>
  </si>
  <si>
    <t>套内建筑面积销售单价（元/㎡）</t>
  </si>
  <si>
    <t>总售价(元)</t>
  </si>
  <si>
    <t>优惠折扣及其条件</t>
  </si>
  <si>
    <t>销售
状态</t>
  </si>
  <si>
    <t>备注</t>
  </si>
  <si>
    <t>1#楼</t>
  </si>
  <si>
    <t>3F</t>
  </si>
  <si>
    <t>3房2厅</t>
  </si>
  <si>
    <t>待售</t>
  </si>
  <si>
    <t>毛坯</t>
  </si>
  <si>
    <t>4F</t>
  </si>
  <si>
    <t>27F</t>
  </si>
  <si>
    <t>30F</t>
  </si>
  <si>
    <t>31F</t>
  </si>
  <si>
    <t>2#楼</t>
  </si>
  <si>
    <t>2F</t>
  </si>
  <si>
    <t>4房2厅</t>
  </si>
  <si>
    <t>本楼栋总面积/均价</t>
  </si>
  <si>
    <t xml:space="preserve">   本栋销售住宅共310套，已售297套，未售13套，销售住宅建筑面积：1349.34㎡，分摊面积：275.5㎡，套内面积：1073.84㎡，销售均价：6566.56元/㎡（建筑面积）。</t>
  </si>
  <si>
    <t>注：
1.销售价格构成包括合理的开发建设成本、费用、税金和利润等；与商品房配套建设的各项基础设施，包括供水、供电、供气、通讯、有线电视、安全监控系统、信报箱等建设费用，一律计入开发建设成本，不得在房价外另行收取。
2.上述“价格”指毛坯房价格。
3.建筑面积=套内建筑面积+分摊的共有建筑面积。</t>
  </si>
  <si>
    <t>备案机关：</t>
  </si>
  <si>
    <t>企业物价员：李玉珍</t>
  </si>
  <si>
    <t>价格举报投诉电话：12345</t>
  </si>
  <si>
    <t>企业投诉电话：0763-5896888</t>
  </si>
  <si>
    <t>本表一式两份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</si>
</sst>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20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0"/>
      <name val="宋体"/>
      <charset val="0"/>
      <scheme val="minor"/>
    </font>
    <font>
      <sz val="10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6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7" fillId="13" borderId="10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84"/>
  <sheetViews>
    <sheetView tabSelected="1" zoomScale="90" zoomScaleNormal="90" workbookViewId="0">
      <selection activeCell="R17" sqref="R17"/>
    </sheetView>
  </sheetViews>
  <sheetFormatPr defaultColWidth="9" defaultRowHeight="14.25"/>
  <cols>
    <col min="1" max="1" width="6.10833333333333" style="1" customWidth="1"/>
    <col min="2" max="2" width="8.125" style="1" customWidth="1"/>
    <col min="3" max="3" width="6.1" style="1" customWidth="1"/>
    <col min="4" max="4" width="5.375" style="1" customWidth="1"/>
    <col min="5" max="5" width="9.125" style="1" customWidth="1"/>
    <col min="6" max="6" width="5.625" style="1" customWidth="1"/>
    <col min="7" max="7" width="8.75" style="1" customWidth="1"/>
    <col min="8" max="8" width="9.625" style="1" customWidth="1"/>
    <col min="9" max="10" width="12" style="1" customWidth="1"/>
    <col min="11" max="11" width="12" style="2" customWidth="1"/>
    <col min="12" max="12" width="13.3333333333333" style="1" customWidth="1"/>
    <col min="13" max="13" width="8.875" style="1" customWidth="1"/>
    <col min="14" max="14" width="10.6666666666667" style="1" customWidth="1"/>
    <col min="15" max="15" width="12.3666666666667" style="1" customWidth="1"/>
    <col min="30" max="16384" width="9" style="1"/>
  </cols>
  <sheetData>
    <row r="1" s="1" customFormat="1" ht="15" customHeight="1" spans="1:29">
      <c r="A1" s="3" t="s">
        <v>0</v>
      </c>
      <c r="B1" s="3"/>
      <c r="C1" s="3"/>
      <c r="K1" s="2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="1" customFormat="1" ht="27" customHeight="1" spans="1:2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="1" customFormat="1" ht="16" customHeight="1" spans="1:29">
      <c r="A3" s="1" t="s">
        <v>2</v>
      </c>
      <c r="B3" s="5"/>
      <c r="C3" s="5"/>
      <c r="D3" s="5"/>
      <c r="E3" s="5"/>
      <c r="F3" s="5"/>
      <c r="G3" s="6"/>
      <c r="H3" s="6"/>
      <c r="I3" s="5"/>
      <c r="J3" s="5"/>
      <c r="L3" s="1" t="s">
        <v>3</v>
      </c>
      <c r="M3" s="20"/>
      <c r="N3" s="21"/>
      <c r="O3" s="21"/>
      <c r="P3"/>
      <c r="Q3"/>
      <c r="R3"/>
      <c r="S3"/>
      <c r="T3"/>
      <c r="U3"/>
      <c r="V3"/>
      <c r="W3"/>
      <c r="X3"/>
      <c r="Y3"/>
      <c r="Z3"/>
      <c r="AA3"/>
      <c r="AB3"/>
      <c r="AC3"/>
    </row>
    <row r="4" s="1" customFormat="1" ht="41" customHeight="1" spans="1:29">
      <c r="A4" s="7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22" t="s">
        <v>13</v>
      </c>
      <c r="K4" s="22" t="s">
        <v>14</v>
      </c>
      <c r="L4" s="22" t="s">
        <v>15</v>
      </c>
      <c r="M4" s="8" t="s">
        <v>16</v>
      </c>
      <c r="N4" s="8" t="s">
        <v>17</v>
      </c>
      <c r="O4" s="7" t="s">
        <v>18</v>
      </c>
      <c r="P4"/>
      <c r="Q4"/>
      <c r="R4"/>
      <c r="S4"/>
      <c r="T4"/>
      <c r="U4"/>
      <c r="V4"/>
      <c r="W4"/>
      <c r="X4"/>
      <c r="Y4"/>
      <c r="Z4"/>
      <c r="AA4"/>
      <c r="AB4"/>
      <c r="AC4"/>
    </row>
    <row r="5" s="2" customFormat="1" ht="18.5" customHeight="1" spans="1:29">
      <c r="A5" s="9">
        <v>1</v>
      </c>
      <c r="B5" s="10" t="s">
        <v>19</v>
      </c>
      <c r="C5" s="10">
        <v>301</v>
      </c>
      <c r="D5" s="10" t="s">
        <v>20</v>
      </c>
      <c r="E5" s="9" t="s">
        <v>21</v>
      </c>
      <c r="F5" s="10">
        <v>3</v>
      </c>
      <c r="G5" s="11">
        <v>107.27</v>
      </c>
      <c r="H5" s="12">
        <f t="shared" ref="H5:H17" si="0">G5-I5</f>
        <v>22</v>
      </c>
      <c r="I5" s="12">
        <v>85.27</v>
      </c>
      <c r="J5" s="23">
        <v>6356</v>
      </c>
      <c r="K5" s="11">
        <f t="shared" ref="K5:K8" si="1">L5/I5</f>
        <v>7995.87334349713</v>
      </c>
      <c r="L5" s="11">
        <f t="shared" ref="L5:L8" si="2">+G5*J5</f>
        <v>681808.12</v>
      </c>
      <c r="M5" s="11"/>
      <c r="N5" s="24" t="s">
        <v>22</v>
      </c>
      <c r="O5" s="25" t="s">
        <v>23</v>
      </c>
      <c r="P5"/>
      <c r="Q5"/>
      <c r="R5"/>
      <c r="S5"/>
      <c r="T5"/>
      <c r="U5"/>
      <c r="V5"/>
      <c r="W5"/>
      <c r="X5"/>
      <c r="Y5"/>
      <c r="Z5"/>
      <c r="AA5"/>
      <c r="AB5"/>
      <c r="AC5"/>
    </row>
    <row r="6" s="2" customFormat="1" ht="18.5" customHeight="1" spans="1:29">
      <c r="A6" s="10">
        <v>2</v>
      </c>
      <c r="B6" s="10" t="s">
        <v>19</v>
      </c>
      <c r="C6" s="13">
        <v>302</v>
      </c>
      <c r="D6" s="10" t="s">
        <v>20</v>
      </c>
      <c r="E6" s="9" t="s">
        <v>21</v>
      </c>
      <c r="F6" s="10">
        <v>3</v>
      </c>
      <c r="G6" s="11">
        <v>123.29</v>
      </c>
      <c r="H6" s="12">
        <f t="shared" si="0"/>
        <v>25.28</v>
      </c>
      <c r="I6" s="12">
        <v>98.01</v>
      </c>
      <c r="J6" s="23">
        <v>7140</v>
      </c>
      <c r="K6" s="11">
        <f t="shared" si="1"/>
        <v>8981.64064891338</v>
      </c>
      <c r="L6" s="11">
        <f t="shared" si="2"/>
        <v>880290.6</v>
      </c>
      <c r="M6" s="11"/>
      <c r="N6" s="24" t="s">
        <v>22</v>
      </c>
      <c r="O6" s="25" t="s">
        <v>23</v>
      </c>
      <c r="P6"/>
      <c r="Q6"/>
      <c r="R6"/>
      <c r="S6"/>
      <c r="T6"/>
      <c r="U6"/>
      <c r="V6"/>
      <c r="W6"/>
      <c r="X6"/>
      <c r="Y6"/>
      <c r="Z6"/>
      <c r="AA6"/>
      <c r="AB6"/>
      <c r="AC6"/>
    </row>
    <row r="7" s="2" customFormat="1" ht="18.5" customHeight="1" spans="1:29">
      <c r="A7" s="9">
        <v>3</v>
      </c>
      <c r="B7" s="10" t="s">
        <v>19</v>
      </c>
      <c r="C7" s="13">
        <v>304</v>
      </c>
      <c r="D7" s="10" t="s">
        <v>20</v>
      </c>
      <c r="E7" s="9" t="s">
        <v>21</v>
      </c>
      <c r="F7" s="10">
        <v>3</v>
      </c>
      <c r="G7" s="11">
        <v>92.17</v>
      </c>
      <c r="H7" s="12">
        <f t="shared" si="0"/>
        <v>18.9</v>
      </c>
      <c r="I7" s="12">
        <v>73.27</v>
      </c>
      <c r="J7" s="23">
        <v>6318</v>
      </c>
      <c r="K7" s="11">
        <f t="shared" si="1"/>
        <v>7947.72840180156</v>
      </c>
      <c r="L7" s="11">
        <f t="shared" si="2"/>
        <v>582330.06</v>
      </c>
      <c r="M7" s="11"/>
      <c r="N7" s="24" t="s">
        <v>22</v>
      </c>
      <c r="O7" s="25" t="s">
        <v>23</v>
      </c>
      <c r="P7"/>
      <c r="Q7"/>
      <c r="R7"/>
      <c r="S7"/>
      <c r="T7"/>
      <c r="U7"/>
      <c r="V7"/>
      <c r="W7"/>
      <c r="X7"/>
      <c r="Y7"/>
      <c r="Z7"/>
      <c r="AA7"/>
      <c r="AB7"/>
      <c r="AC7"/>
    </row>
    <row r="8" s="2" customFormat="1" ht="18.5" customHeight="1" spans="1:29">
      <c r="A8" s="10">
        <v>4</v>
      </c>
      <c r="B8" s="10" t="s">
        <v>19</v>
      </c>
      <c r="C8" s="10">
        <v>401</v>
      </c>
      <c r="D8" s="10" t="s">
        <v>24</v>
      </c>
      <c r="E8" s="9" t="s">
        <v>21</v>
      </c>
      <c r="F8" s="10">
        <v>3</v>
      </c>
      <c r="G8" s="11">
        <v>107.27</v>
      </c>
      <c r="H8" s="12">
        <f t="shared" si="0"/>
        <v>22</v>
      </c>
      <c r="I8" s="12">
        <v>85.27</v>
      </c>
      <c r="J8" s="23">
        <v>6333</v>
      </c>
      <c r="K8" s="11">
        <f t="shared" si="1"/>
        <v>7966.93925178844</v>
      </c>
      <c r="L8" s="11">
        <f t="shared" si="2"/>
        <v>679340.91</v>
      </c>
      <c r="M8" s="11"/>
      <c r="N8" s="24" t="s">
        <v>22</v>
      </c>
      <c r="O8" s="25" t="s">
        <v>23</v>
      </c>
      <c r="P8"/>
      <c r="Q8"/>
      <c r="R8"/>
      <c r="S8"/>
      <c r="T8"/>
      <c r="U8"/>
      <c r="V8"/>
      <c r="W8"/>
      <c r="X8"/>
      <c r="Y8"/>
      <c r="Z8"/>
      <c r="AA8"/>
      <c r="AB8"/>
      <c r="AC8"/>
    </row>
    <row r="9" s="2" customFormat="1" ht="18.5" customHeight="1" spans="1:29">
      <c r="A9" s="9">
        <v>5</v>
      </c>
      <c r="B9" s="10" t="s">
        <v>19</v>
      </c>
      <c r="C9" s="13">
        <v>2704</v>
      </c>
      <c r="D9" s="10" t="s">
        <v>25</v>
      </c>
      <c r="E9" s="9" t="s">
        <v>21</v>
      </c>
      <c r="F9" s="10">
        <v>3</v>
      </c>
      <c r="G9" s="11">
        <v>92.17</v>
      </c>
      <c r="H9" s="12">
        <f t="shared" si="0"/>
        <v>18.9</v>
      </c>
      <c r="I9" s="12">
        <v>73.27</v>
      </c>
      <c r="J9" s="12">
        <v>6485</v>
      </c>
      <c r="K9" s="23">
        <f t="shared" ref="K9:K11" si="3">+L9/I9</f>
        <v>8157.8060597789</v>
      </c>
      <c r="L9" s="11">
        <f t="shared" ref="L9:L11" si="4">+J9*G9</f>
        <v>597722.45</v>
      </c>
      <c r="M9" s="11"/>
      <c r="N9" s="24" t="s">
        <v>22</v>
      </c>
      <c r="O9" s="26" t="s">
        <v>23</v>
      </c>
      <c r="P9"/>
      <c r="Q9"/>
      <c r="R9"/>
      <c r="S9"/>
      <c r="T9"/>
      <c r="U9"/>
      <c r="V9"/>
      <c r="W9"/>
      <c r="X9"/>
      <c r="Y9"/>
      <c r="Z9"/>
      <c r="AA9"/>
      <c r="AB9"/>
      <c r="AC9"/>
    </row>
    <row r="10" s="2" customFormat="1" ht="18.5" customHeight="1" spans="1:29">
      <c r="A10" s="10">
        <v>6</v>
      </c>
      <c r="B10" s="10" t="s">
        <v>19</v>
      </c>
      <c r="C10" s="13">
        <v>3004</v>
      </c>
      <c r="D10" s="10" t="s">
        <v>26</v>
      </c>
      <c r="E10" s="9" t="s">
        <v>21</v>
      </c>
      <c r="F10" s="10">
        <v>3</v>
      </c>
      <c r="G10" s="11">
        <v>92.17</v>
      </c>
      <c r="H10" s="12">
        <f t="shared" si="0"/>
        <v>18.9</v>
      </c>
      <c r="I10" s="12">
        <v>73.27</v>
      </c>
      <c r="J10" s="12">
        <v>6428</v>
      </c>
      <c r="K10" s="23">
        <f t="shared" si="3"/>
        <v>8086.10290705609</v>
      </c>
      <c r="L10" s="11">
        <f t="shared" si="4"/>
        <v>592468.76</v>
      </c>
      <c r="M10" s="11"/>
      <c r="N10" s="24" t="s">
        <v>22</v>
      </c>
      <c r="O10" s="26" t="s">
        <v>23</v>
      </c>
      <c r="P10"/>
      <c r="Q10"/>
      <c r="R10"/>
      <c r="S10"/>
      <c r="T10"/>
      <c r="U10"/>
      <c r="V10"/>
      <c r="W10"/>
      <c r="X10"/>
      <c r="Y10"/>
      <c r="Z10"/>
      <c r="AA10"/>
      <c r="AB10"/>
      <c r="AC10"/>
    </row>
    <row r="11" s="2" customFormat="1" ht="18.5" customHeight="1" spans="1:29">
      <c r="A11" s="9">
        <v>7</v>
      </c>
      <c r="B11" s="10" t="s">
        <v>19</v>
      </c>
      <c r="C11" s="13">
        <v>3103</v>
      </c>
      <c r="D11" s="10" t="s">
        <v>27</v>
      </c>
      <c r="E11" s="9" t="s">
        <v>21</v>
      </c>
      <c r="F11" s="10">
        <v>3</v>
      </c>
      <c r="G11" s="11">
        <v>95.81</v>
      </c>
      <c r="H11" s="12">
        <f t="shared" si="0"/>
        <v>19.65</v>
      </c>
      <c r="I11" s="12">
        <v>76.16</v>
      </c>
      <c r="J11" s="12">
        <v>6627</v>
      </c>
      <c r="K11" s="23">
        <f t="shared" si="3"/>
        <v>8336.82865021008</v>
      </c>
      <c r="L11" s="11">
        <f t="shared" si="4"/>
        <v>634932.87</v>
      </c>
      <c r="M11" s="11"/>
      <c r="N11" s="24" t="s">
        <v>22</v>
      </c>
      <c r="O11" s="26" t="s">
        <v>23</v>
      </c>
      <c r="P11"/>
      <c r="Q11"/>
      <c r="R11"/>
      <c r="S11"/>
      <c r="T11"/>
      <c r="U11"/>
      <c r="V11"/>
      <c r="W11"/>
      <c r="X11"/>
      <c r="Y11"/>
      <c r="Z11"/>
      <c r="AA11"/>
      <c r="AB11"/>
      <c r="AC11"/>
    </row>
    <row r="12" s="2" customFormat="1" ht="18.5" customHeight="1" spans="1:29">
      <c r="A12" s="10">
        <v>8</v>
      </c>
      <c r="B12" s="10" t="s">
        <v>19</v>
      </c>
      <c r="C12" s="13">
        <v>3104</v>
      </c>
      <c r="D12" s="10" t="s">
        <v>27</v>
      </c>
      <c r="E12" s="9" t="s">
        <v>21</v>
      </c>
      <c r="F12" s="10">
        <v>3</v>
      </c>
      <c r="G12" s="11">
        <v>92.17</v>
      </c>
      <c r="H12" s="12">
        <f t="shared" si="0"/>
        <v>18.9</v>
      </c>
      <c r="I12" s="12">
        <v>73.27</v>
      </c>
      <c r="J12" s="23">
        <v>6607</v>
      </c>
      <c r="K12" s="11">
        <f>L12/I12</f>
        <v>8311.27596560666</v>
      </c>
      <c r="L12" s="11">
        <f>+G12*J12</f>
        <v>608967.19</v>
      </c>
      <c r="M12" s="11"/>
      <c r="N12" s="24" t="s">
        <v>22</v>
      </c>
      <c r="O12" s="25" t="s">
        <v>23</v>
      </c>
      <c r="P12"/>
      <c r="Q12"/>
      <c r="R12"/>
      <c r="S12"/>
      <c r="T12"/>
      <c r="U12"/>
      <c r="V12"/>
      <c r="W12"/>
      <c r="X12"/>
      <c r="Y12"/>
      <c r="Z12"/>
      <c r="AA12"/>
      <c r="AB12"/>
      <c r="AC12"/>
    </row>
    <row r="13" s="2" customFormat="1" ht="18.5" customHeight="1" spans="1:29">
      <c r="A13" s="9">
        <v>9</v>
      </c>
      <c r="B13" s="10" t="s">
        <v>28</v>
      </c>
      <c r="C13" s="13">
        <v>201</v>
      </c>
      <c r="D13" s="10" t="s">
        <v>29</v>
      </c>
      <c r="E13" s="9" t="s">
        <v>21</v>
      </c>
      <c r="F13" s="10">
        <v>3</v>
      </c>
      <c r="G13" s="11">
        <v>106.97</v>
      </c>
      <c r="H13" s="12">
        <f t="shared" si="0"/>
        <v>21.7</v>
      </c>
      <c r="I13" s="12">
        <v>85.27</v>
      </c>
      <c r="J13" s="23">
        <v>6452</v>
      </c>
      <c r="K13" s="11">
        <f>L13/I13</f>
        <v>8093.94206637739</v>
      </c>
      <c r="L13" s="11">
        <f>+G13*J13</f>
        <v>690170.44</v>
      </c>
      <c r="M13" s="11"/>
      <c r="N13" s="24" t="s">
        <v>22</v>
      </c>
      <c r="O13" s="25" t="s">
        <v>23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</row>
    <row r="14" s="2" customFormat="1" ht="18.5" customHeight="1" spans="1:29">
      <c r="A14" s="10">
        <v>10</v>
      </c>
      <c r="B14" s="10" t="s">
        <v>28</v>
      </c>
      <c r="C14" s="13">
        <v>202</v>
      </c>
      <c r="D14" s="10" t="s">
        <v>29</v>
      </c>
      <c r="E14" s="9" t="s">
        <v>21</v>
      </c>
      <c r="F14" s="10">
        <v>3</v>
      </c>
      <c r="G14" s="11">
        <v>122.95</v>
      </c>
      <c r="H14" s="12">
        <f t="shared" si="0"/>
        <v>24.94</v>
      </c>
      <c r="I14" s="12">
        <v>98.01</v>
      </c>
      <c r="J14" s="12">
        <v>6920</v>
      </c>
      <c r="K14" s="23">
        <f t="shared" ref="K14:K18" si="5">+L14/I14</f>
        <v>8680.88970513213</v>
      </c>
      <c r="L14" s="11">
        <f t="shared" ref="L14:L17" si="6">+J14*G14</f>
        <v>850814</v>
      </c>
      <c r="M14" s="11"/>
      <c r="N14" s="24" t="s">
        <v>22</v>
      </c>
      <c r="O14" s="26" t="s">
        <v>23</v>
      </c>
      <c r="P14"/>
      <c r="Q14"/>
      <c r="R14"/>
      <c r="S14"/>
      <c r="T14"/>
      <c r="U14"/>
      <c r="V14"/>
      <c r="W14"/>
      <c r="X14"/>
      <c r="Y14"/>
      <c r="Z14"/>
      <c r="AA14"/>
      <c r="AB14"/>
      <c r="AC14"/>
    </row>
    <row r="15" s="2" customFormat="1" ht="18.5" customHeight="1" spans="1:29">
      <c r="A15" s="9">
        <v>11</v>
      </c>
      <c r="B15" s="10" t="s">
        <v>28</v>
      </c>
      <c r="C15" s="13">
        <v>205</v>
      </c>
      <c r="D15" s="10" t="s">
        <v>29</v>
      </c>
      <c r="E15" s="9" t="s">
        <v>30</v>
      </c>
      <c r="F15" s="10">
        <v>3</v>
      </c>
      <c r="G15" s="11">
        <v>118.21</v>
      </c>
      <c r="H15" s="12">
        <f t="shared" si="0"/>
        <v>23.98</v>
      </c>
      <c r="I15" s="12">
        <v>94.23</v>
      </c>
      <c r="J15" s="12">
        <v>6915</v>
      </c>
      <c r="K15" s="23">
        <f t="shared" si="5"/>
        <v>8674.75485514167</v>
      </c>
      <c r="L15" s="11">
        <f t="shared" si="6"/>
        <v>817422.15</v>
      </c>
      <c r="M15" s="11"/>
      <c r="N15" s="24" t="s">
        <v>22</v>
      </c>
      <c r="O15" s="26" t="s">
        <v>23</v>
      </c>
      <c r="P15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s="2" customFormat="1" ht="18.5" customHeight="1" spans="1:29">
      <c r="A16" s="10">
        <v>12</v>
      </c>
      <c r="B16" s="10" t="s">
        <v>28</v>
      </c>
      <c r="C16" s="13">
        <v>301</v>
      </c>
      <c r="D16" s="10" t="s">
        <v>20</v>
      </c>
      <c r="E16" s="9" t="s">
        <v>21</v>
      </c>
      <c r="F16" s="10">
        <v>3</v>
      </c>
      <c r="G16" s="11">
        <v>106.97</v>
      </c>
      <c r="H16" s="12">
        <f t="shared" si="0"/>
        <v>21.7</v>
      </c>
      <c r="I16" s="12">
        <v>85.27</v>
      </c>
      <c r="J16" s="12">
        <v>6476</v>
      </c>
      <c r="K16" s="23">
        <f t="shared" si="5"/>
        <v>8124.04972440483</v>
      </c>
      <c r="L16" s="11">
        <f t="shared" si="6"/>
        <v>692737.72</v>
      </c>
      <c r="M16" s="11"/>
      <c r="N16" s="24" t="s">
        <v>22</v>
      </c>
      <c r="O16" s="26" t="s">
        <v>23</v>
      </c>
      <c r="P16"/>
      <c r="Q16"/>
      <c r="R16"/>
      <c r="S16"/>
      <c r="T16"/>
      <c r="U16"/>
      <c r="V16"/>
      <c r="W16"/>
      <c r="X16"/>
      <c r="Y16"/>
      <c r="Z16"/>
      <c r="AA16"/>
      <c r="AB16"/>
      <c r="AC16"/>
    </row>
    <row r="17" s="2" customFormat="1" ht="18.5" customHeight="1" spans="1:29">
      <c r="A17" s="9">
        <v>13</v>
      </c>
      <c r="B17" s="10" t="s">
        <v>28</v>
      </c>
      <c r="C17" s="13">
        <v>3004</v>
      </c>
      <c r="D17" s="10" t="s">
        <v>26</v>
      </c>
      <c r="E17" s="9" t="s">
        <v>21</v>
      </c>
      <c r="F17" s="10">
        <v>3</v>
      </c>
      <c r="G17" s="11">
        <v>91.92</v>
      </c>
      <c r="H17" s="12">
        <f t="shared" si="0"/>
        <v>18.65</v>
      </c>
      <c r="I17" s="12">
        <v>73.27</v>
      </c>
      <c r="J17" s="12">
        <v>6000</v>
      </c>
      <c r="K17" s="23">
        <f t="shared" si="5"/>
        <v>7527.22806059779</v>
      </c>
      <c r="L17" s="11">
        <f t="shared" si="6"/>
        <v>551520</v>
      </c>
      <c r="M17" s="11"/>
      <c r="N17" s="24" t="s">
        <v>22</v>
      </c>
      <c r="O17" s="26" t="s">
        <v>23</v>
      </c>
      <c r="P17"/>
      <c r="Q17"/>
      <c r="R17"/>
      <c r="S17"/>
      <c r="T17"/>
      <c r="U17"/>
      <c r="V17"/>
      <c r="W17"/>
      <c r="X17"/>
      <c r="Y17"/>
      <c r="Z17"/>
      <c r="AA17"/>
      <c r="AB17"/>
      <c r="AC17"/>
    </row>
    <row r="18" s="2" customFormat="1" ht="21" customHeight="1" spans="1:29">
      <c r="A18" s="14" t="s">
        <v>31</v>
      </c>
      <c r="B18" s="14"/>
      <c r="C18" s="14"/>
      <c r="D18" s="14"/>
      <c r="E18" s="14"/>
      <c r="F18" s="14"/>
      <c r="G18" s="15">
        <f>SUM(G5:G17)</f>
        <v>1349.34</v>
      </c>
      <c r="H18" s="15">
        <f>SUM(H5:H17)</f>
        <v>275.5</v>
      </c>
      <c r="I18" s="15">
        <f>SUM(I5:I17)</f>
        <v>1073.84</v>
      </c>
      <c r="J18" s="15">
        <f>+L18/G18</f>
        <v>6566.56237123334</v>
      </c>
      <c r="K18" s="23">
        <f t="shared" si="5"/>
        <v>8251.25276577516</v>
      </c>
      <c r="L18" s="11">
        <f>SUM(L5:L17)</f>
        <v>8860525.27</v>
      </c>
      <c r="M18" s="11"/>
      <c r="N18" s="24"/>
      <c r="O18" s="24"/>
      <c r="P18"/>
      <c r="Q18"/>
      <c r="R18"/>
      <c r="S18"/>
      <c r="T18"/>
      <c r="U18"/>
      <c r="V18"/>
      <c r="W18"/>
      <c r="X18"/>
      <c r="Y18"/>
      <c r="Z18"/>
      <c r="AA18"/>
      <c r="AB18"/>
      <c r="AC18"/>
    </row>
    <row r="19" s="2" customFormat="1" ht="51" customHeight="1" spans="1:29">
      <c r="A19" s="16" t="s">
        <v>32</v>
      </c>
      <c r="B19" s="16"/>
      <c r="C19" s="16"/>
      <c r="D19" s="16"/>
      <c r="E19" s="16"/>
      <c r="F19" s="16"/>
      <c r="G19" s="16"/>
      <c r="H19" s="16"/>
      <c r="I19" s="16"/>
      <c r="J19" s="16"/>
      <c r="K19" s="14"/>
      <c r="L19" s="16"/>
      <c r="M19" s="16"/>
      <c r="N19" s="16"/>
      <c r="O19" s="16"/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="2" customFormat="1" ht="75" customHeight="1" spans="1:29">
      <c r="A20" s="17" t="s">
        <v>33</v>
      </c>
      <c r="B20" s="17"/>
      <c r="C20" s="17"/>
      <c r="D20" s="17"/>
      <c r="E20" s="17"/>
      <c r="F20" s="17"/>
      <c r="G20" s="17"/>
      <c r="H20" s="17"/>
      <c r="I20" s="17"/>
      <c r="J20" s="27"/>
      <c r="K20" s="17"/>
      <c r="L20" s="17"/>
      <c r="M20" s="17"/>
      <c r="N20" s="17"/>
      <c r="O20" s="17"/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="2" customFormat="1" ht="21" customHeight="1" spans="1:29">
      <c r="A21" s="18" t="s">
        <v>34</v>
      </c>
      <c r="B21" s="18"/>
      <c r="C21" s="18"/>
      <c r="D21" s="18"/>
      <c r="E21" s="18"/>
      <c r="F21" s="18"/>
      <c r="G21" s="18"/>
      <c r="H21" s="18"/>
      <c r="I21" s="18"/>
      <c r="J21" s="18"/>
      <c r="K21" s="18" t="s">
        <v>35</v>
      </c>
      <c r="L21" s="18"/>
      <c r="M21" s="18"/>
      <c r="N21" s="19"/>
      <c r="O21" s="19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="2" customFormat="1" ht="21" customHeight="1" spans="1:29">
      <c r="A22" s="18" t="s">
        <v>36</v>
      </c>
      <c r="B22" s="18"/>
      <c r="C22" s="18"/>
      <c r="D22" s="18"/>
      <c r="E22" s="18"/>
      <c r="F22" s="19"/>
      <c r="G22" s="19"/>
      <c r="H22" s="19"/>
      <c r="I22" s="19"/>
      <c r="J22" s="19"/>
      <c r="K22" s="18" t="s">
        <v>37</v>
      </c>
      <c r="L22" s="18"/>
      <c r="M22" s="18"/>
      <c r="N22" s="19"/>
      <c r="O22" s="19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="2" customFormat="1" ht="21" customHeight="1" spans="1:29">
      <c r="A23" s="18" t="s">
        <v>38</v>
      </c>
      <c r="B23" s="18"/>
      <c r="C23" s="18"/>
      <c r="D23" s="18"/>
      <c r="E23" s="18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37" customHeight="1"/>
    <row r="37" ht="5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51" customHeight="1"/>
    <row r="67" ht="66" customHeight="1"/>
    <row r="68" ht="21" customHeight="1"/>
    <row r="69" ht="21" customHeight="1"/>
    <row r="70" ht="21" customHeight="1"/>
    <row r="71" ht="21" customHeight="1"/>
    <row r="72" ht="35" customHeight="1"/>
    <row r="73" ht="65" customHeight="1"/>
    <row r="74" ht="42" customHeight="1"/>
    <row r="75" ht="25" customHeight="1"/>
    <row r="76" ht="21" customHeight="1"/>
    <row r="77" ht="21" customHeight="1"/>
    <row r="78" ht="21" customHeight="1"/>
    <row r="79" ht="21" customHeight="1"/>
    <row r="80" ht="37" customHeight="1"/>
    <row r="81" ht="66" customHeight="1"/>
    <row r="82" ht="24" customHeight="1"/>
    <row r="83" ht="32" customHeight="1"/>
    <row r="84" ht="18" customHeight="1"/>
  </sheetData>
  <autoFilter ref="A4:O23">
    <extLst/>
  </autoFilter>
  <mergeCells count="10">
    <mergeCell ref="A1:B1"/>
    <mergeCell ref="A2:O2"/>
    <mergeCell ref="A18:F18"/>
    <mergeCell ref="A19:O19"/>
    <mergeCell ref="A20:O20"/>
    <mergeCell ref="A21:E21"/>
    <mergeCell ref="K21:L21"/>
    <mergeCell ref="A22:E22"/>
    <mergeCell ref="K22:L22"/>
    <mergeCell ref="A23:E23"/>
  </mergeCells>
  <printOptions horizontalCentered="1"/>
  <pageMargins left="0.196527777777778" right="0.393055555555556" top="0.550694444444444" bottom="0.275" header="0.314583333333333" footer="0.196527777777778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2023-08-30T03:27:00Z</dcterms:created>
  <dcterms:modified xsi:type="dcterms:W3CDTF">2025-12-23T06:19:17Z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E5F3A83BC89A4E928DBD64A08A0B7206_13</vt:lpwstr>
  </property>
  <property fmtid="{D5CDD505-2E9C-101B-9397-08002B2CF9AE}" pid="3" name="KSOProductBuildVer">
    <vt:lpwstr>2052-11.8.2.9067</vt:lpwstr>
  </property>
  <property fmtid="{D5CDD505-2E9C-101B-9397-08002B2CF9AE}" pid="4" name="CalculationRule">
    <vt:i4>0</vt:i4>
  </property>
</Properties>
</file>