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definedNames>
    <definedName name="_xlnm._FilterDatabase" localSheetId="0" hidden="1">'附件2'!$A$5:$O$26</definedName>
  </definedNames>
  <calcPr fullCalcOnLoad="1"/>
</workbook>
</file>

<file path=xl/sharedStrings.xml><?xml version="1.0" encoding="utf-8"?>
<sst xmlns="http://schemas.openxmlformats.org/spreadsheetml/2006/main" count="124" uniqueCount="35">
  <si>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</si>
  <si>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</si>
  <si>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</si>
  <si>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</si>
  <si>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海伦源筑花园6、7、8号楼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</si>
  <si>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</si>
  <si>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</si>
  <si>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</si>
  <si>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</si>
  <si>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</si>
  <si>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</si>
  <si>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</si>
  <si>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</si>
  <si>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</si>
  <si>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</si>
  <si>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</si>
  <si>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</si>
  <si>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</si>
  <si>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</si>
  <si>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</si>
  <si>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</si>
  <si>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</si>
  <si>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本批楼栋总面积/均价</t>
  </si>
  <si>
    <t xml:space="preserve">   本批销售住宅共15套，销售住宅总建筑面积：1845.60㎡，套内面积：1506.19㎡，分摊面积：339.41㎡，销售均价7477.62元/㎡（建筑面积）、9162.66元/㎡（套内建筑面积）。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</si>
  <si>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</si>
  <si>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</si>
  <si>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</si>
  <si>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</si>
  <si>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</si>
  <si>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</si>
  <si>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可签约总价</t>
  </si>
  <si>
    <t>可签约单价</t>
  </si>
  <si>
    <t>8栋均价</t>
  </si>
  <si>
    <t>7栋均价</t>
  </si>
  <si>
    <t>6栋均价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</si>
</sst>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  <numFmt numFmtId="179" formatCode="#,##0.00_ "/>
  </numFmts>
  <fonts count="3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30" fillId="9" borderId="0" applyNumberFormat="0" applyBorder="0" applyAlignment="0" applyProtection="0"/>
    <xf numFmtId="0" fontId="15" fillId="0" borderId="5" applyNumberFormat="0" applyFill="0" applyAlignment="0" applyProtection="0"/>
    <xf numFmtId="0" fontId="30" fillId="10" borderId="0" applyNumberFormat="0" applyBorder="0" applyAlignment="0" applyProtection="0"/>
    <xf numFmtId="0" fontId="19" fillId="11" borderId="6" applyNumberFormat="0" applyAlignment="0" applyProtection="0"/>
    <xf numFmtId="0" fontId="26" fillId="11" borderId="1" applyNumberFormat="0" applyAlignment="0" applyProtection="0"/>
    <xf numFmtId="0" fontId="11" fillId="12" borderId="7" applyNumberFormat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0" fillId="13" borderId="0" xfId="0" applyFill="1" applyAlignment="1">
      <alignment vertical="center"/>
    </xf>
    <xf numFmtId="0" fontId="0" fillId="13" borderId="0" xfId="0" applyFont="1" applyFill="1" applyAlignment="1">
      <alignment vertical="center"/>
    </xf>
    <xf numFmtId="1" fontId="3" fillId="0" borderId="1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1" fontId="0" fillId="13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6" fontId="0" fillId="0" borderId="15" xfId="0" applyNumberFormat="1" applyBorder="1" applyAlignment="1">
      <alignment vertical="center" wrapText="1"/>
    </xf>
    <xf numFmtId="0" fontId="9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76" fontId="0" fillId="0" borderId="16" xfId="0" applyNumberForma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9" fontId="0" fillId="0" borderId="16" xfId="0" applyNumberFormat="1" applyFill="1" applyBorder="1" applyAlignment="1">
      <alignment horizontal="left" vertical="center"/>
    </xf>
    <xf numFmtId="179" fontId="8" fillId="0" borderId="0" xfId="0" applyNumberFormat="1" applyFont="1" applyFill="1" applyAlignment="1">
      <alignment horizontal="left" vertical="center" wrapText="1"/>
    </xf>
    <xf numFmtId="179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179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5" zoomScaleNormal="85" workbookViewId="0" topLeftCell="A4">
      <selection activeCell="Q21" sqref="Q21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0" customWidth="1"/>
    <col min="8" max="8" width="10.375" style="24" bestFit="1" customWidth="1"/>
    <col min="9" max="9" width="9.625" style="24" customWidth="1"/>
    <col min="10" max="10" width="10.625" style="0" customWidth="1"/>
    <col min="11" max="11" width="11.125" style="0" customWidth="1"/>
    <col min="12" max="12" width="11.125" style="29" customWidth="1"/>
    <col min="13" max="13" width="11.125" style="0" customWidth="1"/>
    <col min="14" max="14" width="8.75390625" style="0" customWidth="1"/>
    <col min="15" max="15" width="7.625" style="0" customWidth="1"/>
  </cols>
  <sheetData>
    <row r="1" spans="1:2" ht="18" customHeight="1">
      <c r="A1" s="30" t="s">
        <v>0</v>
      </c>
      <c r="B1" s="30"/>
    </row>
    <row r="2" spans="1:15" ht="40.5" customHeight="1">
      <c r="A2" s="31" t="s">
        <v>1</v>
      </c>
      <c r="B2" s="31"/>
      <c r="C2" s="31"/>
      <c r="D2" s="31"/>
      <c r="E2" s="31"/>
      <c r="F2" s="31"/>
      <c r="G2" s="31"/>
      <c r="H2" s="32"/>
      <c r="I2" s="32"/>
      <c r="J2" s="31"/>
      <c r="K2" s="31"/>
      <c r="L2" s="57"/>
      <c r="M2" s="31"/>
      <c r="N2" s="31"/>
      <c r="O2" s="31"/>
    </row>
    <row r="3" spans="1:15" ht="36" customHeight="1">
      <c r="A3" s="33" t="s">
        <v>2</v>
      </c>
      <c r="B3" s="33"/>
      <c r="C3" s="33"/>
      <c r="D3" s="33"/>
      <c r="E3" s="33"/>
      <c r="F3" s="33"/>
      <c r="G3" s="34"/>
      <c r="H3" s="35"/>
      <c r="I3" s="58" t="s">
        <v>3</v>
      </c>
      <c r="K3" s="19" t="s">
        <v>4</v>
      </c>
      <c r="M3" s="34"/>
      <c r="N3" s="59"/>
      <c r="O3" s="59"/>
    </row>
    <row r="4" spans="1:15" ht="30" customHeight="1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36" t="s">
        <v>12</v>
      </c>
      <c r="I4" s="60" t="s">
        <v>13</v>
      </c>
      <c r="J4" s="2" t="s">
        <v>14</v>
      </c>
      <c r="K4" s="2" t="s">
        <v>15</v>
      </c>
      <c r="L4" s="61" t="s">
        <v>16</v>
      </c>
      <c r="M4" s="11" t="s">
        <v>17</v>
      </c>
      <c r="N4" s="2" t="s">
        <v>18</v>
      </c>
      <c r="O4" s="1" t="s">
        <v>19</v>
      </c>
    </row>
    <row r="5" spans="1:15" ht="14.25">
      <c r="A5" s="1"/>
      <c r="B5" s="2"/>
      <c r="C5" s="2"/>
      <c r="D5" s="2"/>
      <c r="E5" s="2"/>
      <c r="F5" s="2"/>
      <c r="G5" s="2"/>
      <c r="H5" s="36"/>
      <c r="I5" s="62"/>
      <c r="J5" s="2"/>
      <c r="K5" s="2"/>
      <c r="L5" s="63"/>
      <c r="M5" s="12"/>
      <c r="N5" s="2"/>
      <c r="O5" s="1"/>
    </row>
    <row r="6" spans="1:15" s="27" customFormat="1" ht="24.75" customHeight="1">
      <c r="A6" s="3">
        <v>1</v>
      </c>
      <c r="B6" s="3">
        <v>8</v>
      </c>
      <c r="C6" s="37">
        <v>101</v>
      </c>
      <c r="D6" s="3">
        <v>1</v>
      </c>
      <c r="E6" s="4" t="s">
        <v>20</v>
      </c>
      <c r="F6" s="3">
        <v>2.9</v>
      </c>
      <c r="G6" s="38">
        <v>123.04</v>
      </c>
      <c r="H6" s="39">
        <f>G6-I6</f>
        <v>22.627500000000012</v>
      </c>
      <c r="I6" s="39">
        <v>100.4125</v>
      </c>
      <c r="J6" s="64">
        <f>L6/G6</f>
        <v>8198.289580624187</v>
      </c>
      <c r="K6" s="65">
        <f aca="true" t="shared" si="0" ref="K6:K21">L6/I6</f>
        <v>10045.736835553344</v>
      </c>
      <c r="L6" s="38">
        <v>1008717.55</v>
      </c>
      <c r="M6" s="65"/>
      <c r="N6" s="66" t="s">
        <v>21</v>
      </c>
      <c r="O6" s="67"/>
    </row>
    <row r="7" spans="1:15" s="27" customFormat="1" ht="24.75" customHeight="1">
      <c r="A7" s="3">
        <v>2</v>
      </c>
      <c r="B7" s="3">
        <v>8</v>
      </c>
      <c r="C7" s="37">
        <v>201</v>
      </c>
      <c r="D7" s="3">
        <v>2</v>
      </c>
      <c r="E7" s="4" t="s">
        <v>20</v>
      </c>
      <c r="F7" s="3">
        <v>2.9</v>
      </c>
      <c r="G7" s="38">
        <v>123.04</v>
      </c>
      <c r="H7" s="39">
        <f aca="true" t="shared" si="1" ref="H7:H20">G7-I7</f>
        <v>22.627500000000012</v>
      </c>
      <c r="I7" s="39">
        <v>100.4125</v>
      </c>
      <c r="J7" s="64">
        <f aca="true" t="shared" si="2" ref="J7:J21">L7/G7</f>
        <v>8192.773975942782</v>
      </c>
      <c r="K7" s="65">
        <f t="shared" si="0"/>
        <v>10038.978314452883</v>
      </c>
      <c r="L7" s="68">
        <v>1008038.91</v>
      </c>
      <c r="M7" s="65"/>
      <c r="N7" s="66" t="s">
        <v>21</v>
      </c>
      <c r="O7" s="67"/>
    </row>
    <row r="8" spans="1:15" s="27" customFormat="1" ht="24.75" customHeight="1">
      <c r="A8" s="3">
        <v>3</v>
      </c>
      <c r="B8" s="3">
        <v>8</v>
      </c>
      <c r="C8" s="37">
        <v>401</v>
      </c>
      <c r="D8" s="3">
        <v>4</v>
      </c>
      <c r="E8" s="4" t="s">
        <v>20</v>
      </c>
      <c r="F8" s="3">
        <v>2.9</v>
      </c>
      <c r="G8" s="38">
        <v>123.04</v>
      </c>
      <c r="H8" s="39">
        <f t="shared" si="1"/>
        <v>22.627500000000012</v>
      </c>
      <c r="I8" s="39">
        <v>100.4125</v>
      </c>
      <c r="J8" s="64">
        <f t="shared" si="2"/>
        <v>8197.889304291288</v>
      </c>
      <c r="K8" s="65">
        <f t="shared" si="0"/>
        <v>10045.246358770075</v>
      </c>
      <c r="L8" s="68">
        <v>1008668.3</v>
      </c>
      <c r="M8" s="65"/>
      <c r="N8" s="66" t="s">
        <v>21</v>
      </c>
      <c r="O8" s="67"/>
    </row>
    <row r="9" spans="1:15" s="27" customFormat="1" ht="24.75" customHeight="1">
      <c r="A9" s="3">
        <v>4</v>
      </c>
      <c r="B9" s="3">
        <v>8</v>
      </c>
      <c r="C9" s="37">
        <v>501</v>
      </c>
      <c r="D9" s="3">
        <v>5</v>
      </c>
      <c r="E9" s="4" t="s">
        <v>20</v>
      </c>
      <c r="F9" s="3">
        <v>2.9</v>
      </c>
      <c r="G9" s="38">
        <v>123.04</v>
      </c>
      <c r="H9" s="39">
        <f t="shared" si="1"/>
        <v>22.627500000000012</v>
      </c>
      <c r="I9" s="39">
        <v>100.4125</v>
      </c>
      <c r="J9" s="64">
        <f t="shared" si="2"/>
        <v>6387.822171651495</v>
      </c>
      <c r="K9" s="65">
        <f t="shared" si="0"/>
        <v>7827.288833561559</v>
      </c>
      <c r="L9" s="38">
        <v>785957.64</v>
      </c>
      <c r="M9" s="65"/>
      <c r="N9" s="66" t="s">
        <v>21</v>
      </c>
      <c r="O9" s="67"/>
    </row>
    <row r="10" spans="1:15" s="27" customFormat="1" ht="24.75" customHeight="1">
      <c r="A10" s="3">
        <v>5</v>
      </c>
      <c r="B10" s="3">
        <v>8</v>
      </c>
      <c r="C10" s="37">
        <v>601</v>
      </c>
      <c r="D10" s="3">
        <v>6</v>
      </c>
      <c r="E10" s="4" t="s">
        <v>20</v>
      </c>
      <c r="F10" s="3">
        <v>2.9</v>
      </c>
      <c r="G10" s="38">
        <v>123.04</v>
      </c>
      <c r="H10" s="39">
        <f t="shared" si="1"/>
        <v>22.627500000000012</v>
      </c>
      <c r="I10" s="39">
        <v>100.4125</v>
      </c>
      <c r="J10" s="64">
        <f t="shared" si="2"/>
        <v>8206.4494473342</v>
      </c>
      <c r="K10" s="65">
        <f t="shared" si="0"/>
        <v>10055.735491099216</v>
      </c>
      <c r="L10" s="68">
        <v>1009721.54</v>
      </c>
      <c r="M10" s="65"/>
      <c r="N10" s="66" t="s">
        <v>21</v>
      </c>
      <c r="O10" s="67"/>
    </row>
    <row r="11" spans="1:15" s="27" customFormat="1" ht="24.75" customHeight="1">
      <c r="A11" s="3">
        <v>6</v>
      </c>
      <c r="B11" s="3">
        <v>8</v>
      </c>
      <c r="C11" s="37">
        <v>701</v>
      </c>
      <c r="D11" s="3">
        <v>7</v>
      </c>
      <c r="E11" s="4" t="s">
        <v>20</v>
      </c>
      <c r="F11" s="3">
        <v>2.9</v>
      </c>
      <c r="G11" s="38">
        <v>123.04</v>
      </c>
      <c r="H11" s="39">
        <f t="shared" si="1"/>
        <v>22.627500000000012</v>
      </c>
      <c r="I11" s="39">
        <v>100.4125</v>
      </c>
      <c r="J11" s="64">
        <f t="shared" si="2"/>
        <v>8198.492035110532</v>
      </c>
      <c r="K11" s="65">
        <f t="shared" si="0"/>
        <v>10045.984912237023</v>
      </c>
      <c r="L11" s="68">
        <v>1008742.46</v>
      </c>
      <c r="M11" s="65"/>
      <c r="N11" s="66" t="s">
        <v>21</v>
      </c>
      <c r="O11" s="67"/>
    </row>
    <row r="12" spans="1:15" s="27" customFormat="1" ht="24.75" customHeight="1">
      <c r="A12" s="3">
        <v>7</v>
      </c>
      <c r="B12" s="3">
        <v>8</v>
      </c>
      <c r="C12" s="37">
        <v>801</v>
      </c>
      <c r="D12" s="3">
        <v>8</v>
      </c>
      <c r="E12" s="4" t="s">
        <v>20</v>
      </c>
      <c r="F12" s="3">
        <v>2.9</v>
      </c>
      <c r="G12" s="38">
        <v>123.04</v>
      </c>
      <c r="H12" s="39">
        <f t="shared" si="1"/>
        <v>22.627500000000012</v>
      </c>
      <c r="I12" s="39">
        <v>100.4125</v>
      </c>
      <c r="J12" s="64">
        <f t="shared" si="2"/>
        <v>8206.627356957088</v>
      </c>
      <c r="K12" s="65">
        <f t="shared" si="0"/>
        <v>10055.953491846136</v>
      </c>
      <c r="L12" s="38">
        <v>1009743.43</v>
      </c>
      <c r="M12" s="65"/>
      <c r="N12" s="66" t="s">
        <v>21</v>
      </c>
      <c r="O12" s="67"/>
    </row>
    <row r="13" spans="1:15" s="27" customFormat="1" ht="24.75" customHeight="1">
      <c r="A13" s="3">
        <v>8</v>
      </c>
      <c r="B13" s="3">
        <v>8</v>
      </c>
      <c r="C13" s="37">
        <v>102</v>
      </c>
      <c r="D13" s="3">
        <v>1</v>
      </c>
      <c r="E13" s="4" t="s">
        <v>20</v>
      </c>
      <c r="F13" s="3">
        <v>2.9</v>
      </c>
      <c r="G13" s="38">
        <v>123.04</v>
      </c>
      <c r="H13" s="39">
        <f t="shared" si="1"/>
        <v>22.627500000000012</v>
      </c>
      <c r="I13" s="39">
        <v>100.4125</v>
      </c>
      <c r="J13" s="64">
        <f t="shared" si="2"/>
        <v>8206.417018855656</v>
      </c>
      <c r="K13" s="65">
        <f t="shared" si="0"/>
        <v>10055.695755010582</v>
      </c>
      <c r="L13" s="38">
        <v>1009717.55</v>
      </c>
      <c r="M13" s="65"/>
      <c r="N13" s="66" t="s">
        <v>21</v>
      </c>
      <c r="O13" s="67"/>
    </row>
    <row r="14" spans="1:15" s="27" customFormat="1" ht="24.75" customHeight="1">
      <c r="A14" s="3">
        <v>9</v>
      </c>
      <c r="B14" s="3">
        <v>8</v>
      </c>
      <c r="C14" s="37">
        <v>402</v>
      </c>
      <c r="D14" s="3">
        <v>4</v>
      </c>
      <c r="E14" s="4" t="s">
        <v>20</v>
      </c>
      <c r="F14" s="3">
        <v>2.9</v>
      </c>
      <c r="G14" s="38">
        <v>123.04</v>
      </c>
      <c r="H14" s="39">
        <f t="shared" si="1"/>
        <v>22.627500000000012</v>
      </c>
      <c r="I14" s="39">
        <v>100.4125</v>
      </c>
      <c r="J14" s="64">
        <f t="shared" si="2"/>
        <v>8206.174171001301</v>
      </c>
      <c r="K14" s="65">
        <f t="shared" si="0"/>
        <v>10055.3981824972</v>
      </c>
      <c r="L14" s="38">
        <v>1009687.67</v>
      </c>
      <c r="M14" s="65"/>
      <c r="N14" s="66" t="s">
        <v>21</v>
      </c>
      <c r="O14" s="67"/>
    </row>
    <row r="15" spans="1:15" s="27" customFormat="1" ht="24.75" customHeight="1">
      <c r="A15" s="3">
        <v>10</v>
      </c>
      <c r="B15" s="3">
        <v>8</v>
      </c>
      <c r="C15" s="37">
        <v>502</v>
      </c>
      <c r="D15" s="3">
        <v>5</v>
      </c>
      <c r="E15" s="4" t="s">
        <v>20</v>
      </c>
      <c r="F15" s="3">
        <v>2.9</v>
      </c>
      <c r="G15" s="38">
        <v>123.04</v>
      </c>
      <c r="H15" s="39">
        <f t="shared" si="1"/>
        <v>22.627500000000012</v>
      </c>
      <c r="I15" s="39">
        <v>100.4125</v>
      </c>
      <c r="J15" s="64">
        <f t="shared" si="2"/>
        <v>6387.822171651495</v>
      </c>
      <c r="K15" s="65">
        <f t="shared" si="0"/>
        <v>7827.288833561559</v>
      </c>
      <c r="L15" s="38">
        <v>785957.64</v>
      </c>
      <c r="M15" s="65"/>
      <c r="N15" s="66" t="s">
        <v>21</v>
      </c>
      <c r="O15" s="67"/>
    </row>
    <row r="16" spans="1:15" s="27" customFormat="1" ht="24.75" customHeight="1">
      <c r="A16" s="3">
        <v>11</v>
      </c>
      <c r="B16" s="3">
        <v>8</v>
      </c>
      <c r="C16" s="37">
        <v>602</v>
      </c>
      <c r="D16" s="3">
        <v>6</v>
      </c>
      <c r="E16" s="4" t="s">
        <v>20</v>
      </c>
      <c r="F16" s="3">
        <v>2.9</v>
      </c>
      <c r="G16" s="38">
        <v>123.04</v>
      </c>
      <c r="H16" s="39">
        <f t="shared" si="1"/>
        <v>22.627500000000012</v>
      </c>
      <c r="I16" s="39">
        <v>100.4125</v>
      </c>
      <c r="J16" s="64">
        <f t="shared" si="2"/>
        <v>5974.231144343303</v>
      </c>
      <c r="K16" s="65">
        <f t="shared" si="0"/>
        <v>7320.496950080917</v>
      </c>
      <c r="L16" s="38">
        <v>735069.4</v>
      </c>
      <c r="M16" s="65"/>
      <c r="N16" s="66" t="s">
        <v>21</v>
      </c>
      <c r="O16" s="67"/>
    </row>
    <row r="17" spans="1:15" s="27" customFormat="1" ht="24.75" customHeight="1">
      <c r="A17" s="3">
        <v>12</v>
      </c>
      <c r="B17" s="3">
        <v>8</v>
      </c>
      <c r="C17" s="37">
        <v>702</v>
      </c>
      <c r="D17" s="3">
        <v>7</v>
      </c>
      <c r="E17" s="4" t="s">
        <v>20</v>
      </c>
      <c r="F17" s="3">
        <v>2.9</v>
      </c>
      <c r="G17" s="38">
        <v>123.04</v>
      </c>
      <c r="H17" s="39">
        <f t="shared" si="1"/>
        <v>22.627500000000012</v>
      </c>
      <c r="I17" s="39">
        <v>100.4125</v>
      </c>
      <c r="J17" s="64">
        <f t="shared" si="2"/>
        <v>5487.18644343303</v>
      </c>
      <c r="K17" s="65">
        <f t="shared" si="0"/>
        <v>6723.698941864808</v>
      </c>
      <c r="L17" s="38">
        <v>675143.42</v>
      </c>
      <c r="M17" s="65"/>
      <c r="N17" s="66" t="s">
        <v>21</v>
      </c>
      <c r="O17" s="67"/>
    </row>
    <row r="18" spans="1:15" s="27" customFormat="1" ht="24.75" customHeight="1">
      <c r="A18" s="3">
        <v>13</v>
      </c>
      <c r="B18" s="3">
        <v>8</v>
      </c>
      <c r="C18" s="37">
        <v>802</v>
      </c>
      <c r="D18" s="3">
        <v>8</v>
      </c>
      <c r="E18" s="4" t="s">
        <v>20</v>
      </c>
      <c r="F18" s="3">
        <v>2.9</v>
      </c>
      <c r="G18" s="38">
        <v>123.04</v>
      </c>
      <c r="H18" s="39">
        <f t="shared" si="1"/>
        <v>22.627500000000012</v>
      </c>
      <c r="I18" s="39">
        <v>100.4125</v>
      </c>
      <c r="J18" s="64">
        <f t="shared" si="2"/>
        <v>5921.820058517555</v>
      </c>
      <c r="K18" s="65">
        <f t="shared" si="0"/>
        <v>7256.275264533799</v>
      </c>
      <c r="L18" s="38">
        <v>728620.74</v>
      </c>
      <c r="M18" s="65"/>
      <c r="N18" s="66" t="s">
        <v>21</v>
      </c>
      <c r="O18" s="67"/>
    </row>
    <row r="19" spans="1:15" s="27" customFormat="1" ht="24.75" customHeight="1">
      <c r="A19" s="3">
        <v>14</v>
      </c>
      <c r="B19" s="3">
        <v>7</v>
      </c>
      <c r="C19" s="3">
        <v>103</v>
      </c>
      <c r="D19" s="3">
        <v>1</v>
      </c>
      <c r="E19" s="4" t="s">
        <v>20</v>
      </c>
      <c r="F19" s="3">
        <v>2.9</v>
      </c>
      <c r="G19" s="38">
        <v>123.04</v>
      </c>
      <c r="H19" s="39">
        <f t="shared" si="1"/>
        <v>22.627500000000012</v>
      </c>
      <c r="I19" s="39">
        <v>100.4125</v>
      </c>
      <c r="J19" s="64">
        <f t="shared" si="2"/>
        <v>8185.26438556567</v>
      </c>
      <c r="K19" s="65">
        <f t="shared" si="0"/>
        <v>10029.776472052783</v>
      </c>
      <c r="L19" s="68">
        <v>1007114.93</v>
      </c>
      <c r="M19" s="65"/>
      <c r="N19" s="66" t="s">
        <v>21</v>
      </c>
      <c r="O19" s="67"/>
    </row>
    <row r="20" spans="1:15" s="27" customFormat="1" ht="24.75" customHeight="1">
      <c r="A20" s="3">
        <v>15</v>
      </c>
      <c r="B20" s="3">
        <v>6</v>
      </c>
      <c r="C20" s="3">
        <v>106</v>
      </c>
      <c r="D20" s="3">
        <v>1</v>
      </c>
      <c r="E20" s="4" t="s">
        <v>20</v>
      </c>
      <c r="F20" s="3">
        <v>2.9</v>
      </c>
      <c r="G20" s="38">
        <v>123.04</v>
      </c>
      <c r="H20" s="39">
        <f t="shared" si="1"/>
        <v>22.627500000000012</v>
      </c>
      <c r="I20" s="39">
        <v>100.4125</v>
      </c>
      <c r="J20" s="64">
        <f t="shared" si="2"/>
        <v>8206.99821196359</v>
      </c>
      <c r="K20" s="65">
        <f t="shared" si="0"/>
        <v>10056.40791734097</v>
      </c>
      <c r="L20" s="68">
        <v>1009789.06</v>
      </c>
      <c r="M20" s="65"/>
      <c r="N20" s="66" t="s">
        <v>21</v>
      </c>
      <c r="O20" s="67"/>
    </row>
    <row r="21" spans="1:15" s="27" customFormat="1" ht="24.75" customHeight="1">
      <c r="A21" s="7" t="s">
        <v>22</v>
      </c>
      <c r="B21" s="8"/>
      <c r="C21" s="8"/>
      <c r="D21" s="8"/>
      <c r="E21" s="8"/>
      <c r="F21" s="9"/>
      <c r="G21" s="40">
        <f>SUM(G6:G20)</f>
        <v>1845.5999999999997</v>
      </c>
      <c r="H21" s="40">
        <f>SUM(H6:H20)</f>
        <v>339.4125000000001</v>
      </c>
      <c r="I21" s="40">
        <f>SUM(I6:I20)</f>
        <v>1506.1874999999998</v>
      </c>
      <c r="J21" s="64">
        <f t="shared" si="2"/>
        <v>7477.617165149546</v>
      </c>
      <c r="K21" s="69">
        <f t="shared" si="0"/>
        <v>9162.664170297525</v>
      </c>
      <c r="L21" s="70">
        <f>SUM(L6:L20)</f>
        <v>13800690.24</v>
      </c>
      <c r="M21" s="40"/>
      <c r="N21" s="66"/>
      <c r="O21" s="71"/>
    </row>
    <row r="22" spans="1:15" s="27" customFormat="1" ht="36.75" customHeight="1">
      <c r="A22" s="41" t="s">
        <v>23</v>
      </c>
      <c r="B22" s="42"/>
      <c r="C22" s="42"/>
      <c r="D22" s="42"/>
      <c r="E22" s="42"/>
      <c r="F22" s="42"/>
      <c r="G22" s="42"/>
      <c r="H22" s="43"/>
      <c r="I22" s="43"/>
      <c r="J22" s="42"/>
      <c r="K22" s="42"/>
      <c r="L22" s="72"/>
      <c r="M22" s="42"/>
      <c r="N22" s="42"/>
      <c r="O22" s="73"/>
    </row>
    <row r="23" spans="1:15" s="28" customFormat="1" ht="69.75" customHeight="1">
      <c r="A23" s="44" t="s">
        <v>24</v>
      </c>
      <c r="B23" s="45"/>
      <c r="C23" s="45"/>
      <c r="D23" s="45"/>
      <c r="E23" s="45"/>
      <c r="F23" s="45"/>
      <c r="G23" s="46"/>
      <c r="H23" s="47"/>
      <c r="I23" s="47"/>
      <c r="J23" s="74"/>
      <c r="K23" s="74"/>
      <c r="L23" s="74"/>
      <c r="M23" s="45"/>
      <c r="N23" s="45"/>
      <c r="O23" s="45"/>
    </row>
    <row r="24" spans="1:15" s="28" customFormat="1" ht="30" customHeight="1">
      <c r="A24" s="48" t="s">
        <v>25</v>
      </c>
      <c r="B24" s="48"/>
      <c r="C24" s="48"/>
      <c r="D24" s="48"/>
      <c r="E24" s="48"/>
      <c r="F24" s="48"/>
      <c r="G24" s="49"/>
      <c r="H24" s="50"/>
      <c r="I24" s="50"/>
      <c r="J24" s="75"/>
      <c r="M24" s="48"/>
      <c r="N24" s="51"/>
      <c r="O24" s="51"/>
    </row>
    <row r="25" spans="1:15" s="28" customFormat="1" ht="30" customHeight="1">
      <c r="A25" s="48" t="s">
        <v>26</v>
      </c>
      <c r="B25" s="48"/>
      <c r="C25" s="48"/>
      <c r="D25" s="48"/>
      <c r="E25" s="48"/>
      <c r="F25" s="51"/>
      <c r="G25" s="52"/>
      <c r="H25" s="53"/>
      <c r="I25" s="53"/>
      <c r="J25" s="76"/>
      <c r="K25" s="77" t="s">
        <v>27</v>
      </c>
      <c r="L25" s="78"/>
      <c r="M25" s="48"/>
      <c r="N25" s="51"/>
      <c r="O25" s="51"/>
    </row>
    <row r="26" spans="1:12" s="28" customFormat="1" ht="30" customHeight="1">
      <c r="A26" s="48" t="s">
        <v>28</v>
      </c>
      <c r="B26" s="48"/>
      <c r="C26" s="48"/>
      <c r="D26" s="48"/>
      <c r="E26" s="48"/>
      <c r="G26" s="54"/>
      <c r="H26" s="55"/>
      <c r="I26" s="55"/>
      <c r="J26" s="79"/>
      <c r="K26" s="77" t="s">
        <v>29</v>
      </c>
      <c r="L26" s="78"/>
    </row>
    <row r="27" spans="8:12" s="27" customFormat="1" ht="24.75" customHeight="1">
      <c r="H27" s="56"/>
      <c r="I27" s="56"/>
      <c r="L27" s="28"/>
    </row>
    <row r="28" spans="8:12" s="27" customFormat="1" ht="24.75" customHeight="1">
      <c r="H28" s="56"/>
      <c r="I28" s="56"/>
      <c r="L28" s="28"/>
    </row>
    <row r="29" spans="8:12" s="27" customFormat="1" ht="24.75" customHeight="1">
      <c r="H29" s="56"/>
      <c r="I29" s="56"/>
      <c r="L29" s="28"/>
    </row>
    <row r="30" spans="8:12" s="27" customFormat="1" ht="24.75" customHeight="1">
      <c r="H30" s="56"/>
      <c r="I30" s="56"/>
      <c r="L30" s="28"/>
    </row>
    <row r="31" spans="8:12" s="27" customFormat="1" ht="24.75" customHeight="1">
      <c r="H31" s="56"/>
      <c r="I31" s="56"/>
      <c r="L31" s="28"/>
    </row>
    <row r="32" spans="8:12" s="27" customFormat="1" ht="24.75" customHeight="1">
      <c r="H32" s="56"/>
      <c r="I32" s="56"/>
      <c r="L32" s="28"/>
    </row>
    <row r="33" spans="8:12" s="27" customFormat="1" ht="24.75" customHeight="1">
      <c r="H33" s="56"/>
      <c r="I33" s="56"/>
      <c r="L33" s="28"/>
    </row>
    <row r="34" spans="8:12" s="27" customFormat="1" ht="24.75" customHeight="1">
      <c r="H34" s="56"/>
      <c r="I34" s="56"/>
      <c r="L34" s="28"/>
    </row>
    <row r="35" spans="8:12" s="27" customFormat="1" ht="30.75" customHeight="1">
      <c r="H35" s="56"/>
      <c r="I35" s="56"/>
      <c r="L35" s="28"/>
    </row>
    <row r="36" ht="42" customHeight="1"/>
    <row r="37" ht="51.75" customHeight="1"/>
    <row r="38" ht="27" customHeight="1"/>
    <row r="39" ht="25.5" customHeight="1"/>
  </sheetData>
  <sheetProtection/>
  <autoFilter ref="A5:O26"/>
  <mergeCells count="23">
    <mergeCell ref="A1:B1"/>
    <mergeCell ref="A2:O2"/>
    <mergeCell ref="A21:F21"/>
    <mergeCell ref="A22:O22"/>
    <mergeCell ref="A23:O23"/>
    <mergeCell ref="A24:E24"/>
    <mergeCell ref="A25:E25"/>
    <mergeCell ref="A26:E2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E46" sqref="E46"/>
    </sheetView>
  </sheetViews>
  <sheetFormatPr defaultColWidth="9.00390625" defaultRowHeight="14.25"/>
  <cols>
    <col min="13" max="13" width="9.00390625" style="0" hidden="1" customWidth="1"/>
    <col min="14" max="14" width="9.50390625" style="0" hidden="1" customWidth="1"/>
    <col min="15" max="16" width="9.00390625" style="0" hidden="1" customWidth="1"/>
    <col min="17" max="17" width="10.75390625" style="0" customWidth="1"/>
    <col min="18" max="18" width="10.50390625" style="0" bestFit="1" customWidth="1"/>
    <col min="20" max="20" width="9.50390625" style="0" bestFit="1" customWidth="1"/>
  </cols>
  <sheetData>
    <row r="1" spans="1:18" ht="14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11" t="s">
        <v>13</v>
      </c>
      <c r="J1" s="2" t="s">
        <v>14</v>
      </c>
      <c r="K1" s="2" t="s">
        <v>15</v>
      </c>
      <c r="L1" s="11" t="s">
        <v>16</v>
      </c>
      <c r="Q1" s="20" t="s">
        <v>30</v>
      </c>
      <c r="R1" s="20" t="s">
        <v>31</v>
      </c>
    </row>
    <row r="2" spans="1:18" ht="14.25">
      <c r="A2" s="1"/>
      <c r="B2" s="2"/>
      <c r="C2" s="2"/>
      <c r="D2" s="2"/>
      <c r="E2" s="2"/>
      <c r="F2" s="2"/>
      <c r="G2" s="2"/>
      <c r="H2" s="2"/>
      <c r="I2" s="12"/>
      <c r="J2" s="2"/>
      <c r="K2" s="2"/>
      <c r="L2" s="12"/>
      <c r="N2">
        <v>0.8</v>
      </c>
      <c r="O2">
        <v>1.26</v>
      </c>
      <c r="Q2" s="21">
        <v>0.85</v>
      </c>
      <c r="R2" s="21"/>
    </row>
    <row r="3" spans="1:18" ht="15.75">
      <c r="A3" s="3">
        <v>1</v>
      </c>
      <c r="B3" s="3">
        <v>8</v>
      </c>
      <c r="C3" s="3">
        <v>101</v>
      </c>
      <c r="D3" s="3">
        <v>1</v>
      </c>
      <c r="E3" s="4" t="s">
        <v>20</v>
      </c>
      <c r="F3" s="3">
        <v>2.9</v>
      </c>
      <c r="G3" s="5">
        <v>123.04</v>
      </c>
      <c r="H3" s="6">
        <f>G3-I3</f>
        <v>22.627500000000012</v>
      </c>
      <c r="I3" s="6">
        <v>100.4125</v>
      </c>
      <c r="J3" s="13">
        <f>ROUNDDOWN(L3/G3,0)</f>
        <v>8931</v>
      </c>
      <c r="K3" s="14">
        <f aca="true" t="shared" si="0" ref="K3:K51">L3/I3</f>
        <v>10943.886468318187</v>
      </c>
      <c r="L3" s="14">
        <v>1098903</v>
      </c>
      <c r="M3" s="15"/>
      <c r="N3" s="15">
        <f>L3*$N$2</f>
        <v>879122.4</v>
      </c>
      <c r="O3" s="15"/>
      <c r="P3" s="15"/>
      <c r="Q3" s="22">
        <f>N3*$Q$2</f>
        <v>747254.04</v>
      </c>
      <c r="R3" s="23">
        <f>Q3/G3</f>
        <v>6073.261053315995</v>
      </c>
    </row>
    <row r="4" spans="1:18" ht="15.75">
      <c r="A4" s="3">
        <v>2</v>
      </c>
      <c r="B4" s="3">
        <v>8</v>
      </c>
      <c r="C4" s="3">
        <v>201</v>
      </c>
      <c r="D4" s="3">
        <v>2</v>
      </c>
      <c r="E4" s="4" t="s">
        <v>20</v>
      </c>
      <c r="F4" s="3">
        <v>2.9</v>
      </c>
      <c r="G4" s="5">
        <v>123.04</v>
      </c>
      <c r="H4" s="6">
        <f aca="true" t="shared" si="1" ref="H4:H50">G4-I4</f>
        <v>22.627500000000012</v>
      </c>
      <c r="I4" s="6">
        <v>100.4125</v>
      </c>
      <c r="J4" s="13">
        <f aca="true" t="shared" si="2" ref="J4:J51">ROUNDDOWN(L4/G4,0)</f>
        <v>9161</v>
      </c>
      <c r="K4" s="14">
        <f t="shared" si="0"/>
        <v>11225.57450516619</v>
      </c>
      <c r="L4" s="14">
        <v>1127188</v>
      </c>
      <c r="M4" s="15"/>
      <c r="N4" s="15">
        <f aca="true" t="shared" si="3" ref="N4:N18">L4*$N$2</f>
        <v>901750.4</v>
      </c>
      <c r="O4" s="15"/>
      <c r="P4" s="15"/>
      <c r="Q4" s="22">
        <f aca="true" t="shared" si="4" ref="Q4:Q50">N4*$Q$2</f>
        <v>766487.84</v>
      </c>
      <c r="R4" s="23">
        <f aca="true" t="shared" si="5" ref="R4:R51">Q4/G4</f>
        <v>6229.582574772431</v>
      </c>
    </row>
    <row r="5" spans="1:18" ht="15.75">
      <c r="A5" s="3">
        <v>3</v>
      </c>
      <c r="B5" s="3">
        <v>8</v>
      </c>
      <c r="C5" s="3">
        <v>301</v>
      </c>
      <c r="D5" s="3">
        <v>3</v>
      </c>
      <c r="E5" s="4" t="s">
        <v>20</v>
      </c>
      <c r="F5" s="3">
        <v>2.9</v>
      </c>
      <c r="G5" s="5">
        <v>123.04</v>
      </c>
      <c r="H5" s="6">
        <f t="shared" si="1"/>
        <v>22.627500000000012</v>
      </c>
      <c r="I5" s="6">
        <v>100.4125</v>
      </c>
      <c r="J5" s="13">
        <f t="shared" si="2"/>
        <v>9276</v>
      </c>
      <c r="K5" s="14">
        <f t="shared" si="0"/>
        <v>11366.413544130462</v>
      </c>
      <c r="L5" s="14">
        <v>1141330</v>
      </c>
      <c r="M5" s="15"/>
      <c r="N5" s="15">
        <f t="shared" si="3"/>
        <v>913064</v>
      </c>
      <c r="O5" s="15"/>
      <c r="P5" s="15"/>
      <c r="Q5" s="22">
        <f t="shared" si="4"/>
        <v>776104.4</v>
      </c>
      <c r="R5" s="23">
        <f t="shared" si="5"/>
        <v>6307.740572171651</v>
      </c>
    </row>
    <row r="6" spans="1:18" ht="15.75">
      <c r="A6" s="3">
        <v>4</v>
      </c>
      <c r="B6" s="3">
        <v>8</v>
      </c>
      <c r="C6" s="3">
        <v>401</v>
      </c>
      <c r="D6" s="3">
        <v>4</v>
      </c>
      <c r="E6" s="4" t="s">
        <v>20</v>
      </c>
      <c r="F6" s="3">
        <v>2.9</v>
      </c>
      <c r="G6" s="5">
        <v>123.04</v>
      </c>
      <c r="H6" s="6">
        <f t="shared" si="1"/>
        <v>22.627500000000012</v>
      </c>
      <c r="I6" s="6">
        <v>100.4125</v>
      </c>
      <c r="J6" s="13">
        <f t="shared" si="2"/>
        <v>9276</v>
      </c>
      <c r="K6" s="14">
        <f t="shared" si="0"/>
        <v>11366.413544130462</v>
      </c>
      <c r="L6" s="14">
        <v>1141330</v>
      </c>
      <c r="M6" s="15"/>
      <c r="N6" s="15">
        <f t="shared" si="3"/>
        <v>913064</v>
      </c>
      <c r="O6" s="15"/>
      <c r="P6" s="15"/>
      <c r="Q6" s="22">
        <f t="shared" si="4"/>
        <v>776104.4</v>
      </c>
      <c r="R6" s="23">
        <f t="shared" si="5"/>
        <v>6307.740572171651</v>
      </c>
    </row>
    <row r="7" spans="1:18" ht="15.75">
      <c r="A7" s="3">
        <v>5</v>
      </c>
      <c r="B7" s="3">
        <v>8</v>
      </c>
      <c r="C7" s="3">
        <v>501</v>
      </c>
      <c r="D7" s="3">
        <v>5</v>
      </c>
      <c r="E7" s="4" t="s">
        <v>20</v>
      </c>
      <c r="F7" s="3">
        <v>2.9</v>
      </c>
      <c r="G7" s="5">
        <v>123.04</v>
      </c>
      <c r="H7" s="6">
        <f t="shared" si="1"/>
        <v>22.627500000000012</v>
      </c>
      <c r="I7" s="6">
        <v>100.4125</v>
      </c>
      <c r="J7" s="13">
        <f t="shared" si="2"/>
        <v>9448</v>
      </c>
      <c r="K7" s="14">
        <f t="shared" si="0"/>
        <v>11577.682061496329</v>
      </c>
      <c r="L7" s="14">
        <v>1162544</v>
      </c>
      <c r="M7" s="15"/>
      <c r="N7" s="15">
        <f t="shared" si="3"/>
        <v>930035.2000000001</v>
      </c>
      <c r="O7" s="15"/>
      <c r="P7" s="15"/>
      <c r="Q7" s="22">
        <f t="shared" si="4"/>
        <v>790529.92</v>
      </c>
      <c r="R7" s="23">
        <f t="shared" si="5"/>
        <v>6424.983094928479</v>
      </c>
    </row>
    <row r="8" spans="1:20" ht="15.75">
      <c r="A8" s="3">
        <v>6</v>
      </c>
      <c r="B8" s="3">
        <v>8</v>
      </c>
      <c r="C8" s="3">
        <v>601</v>
      </c>
      <c r="D8" s="3">
        <v>6</v>
      </c>
      <c r="E8" s="4" t="s">
        <v>20</v>
      </c>
      <c r="F8" s="3">
        <v>2.9</v>
      </c>
      <c r="G8" s="5">
        <v>123.04</v>
      </c>
      <c r="H8" s="6">
        <f t="shared" si="1"/>
        <v>22.627500000000012</v>
      </c>
      <c r="I8" s="6">
        <v>100.4125</v>
      </c>
      <c r="J8" s="13">
        <f t="shared" si="2"/>
        <v>9505</v>
      </c>
      <c r="K8" s="14">
        <f t="shared" si="0"/>
        <v>11648.101580978464</v>
      </c>
      <c r="L8" s="14">
        <v>1169615</v>
      </c>
      <c r="M8" s="15"/>
      <c r="N8" s="15">
        <f t="shared" si="3"/>
        <v>935692</v>
      </c>
      <c r="O8" s="15"/>
      <c r="P8" s="15"/>
      <c r="Q8" s="22">
        <f t="shared" si="4"/>
        <v>795338.2</v>
      </c>
      <c r="R8" s="23">
        <f t="shared" si="5"/>
        <v>6464.0620936280875</v>
      </c>
      <c r="T8">
        <f>SUM(Q3:Q18)</f>
        <v>12304191.319999998</v>
      </c>
    </row>
    <row r="9" spans="1:20" ht="15.75">
      <c r="A9" s="3">
        <v>7</v>
      </c>
      <c r="B9" s="3">
        <v>8</v>
      </c>
      <c r="C9" s="3">
        <v>701</v>
      </c>
      <c r="D9" s="3">
        <v>7</v>
      </c>
      <c r="E9" s="4" t="s">
        <v>20</v>
      </c>
      <c r="F9" s="3">
        <v>2.9</v>
      </c>
      <c r="G9" s="5">
        <v>123.04</v>
      </c>
      <c r="H9" s="6">
        <f t="shared" si="1"/>
        <v>22.627500000000012</v>
      </c>
      <c r="I9" s="6">
        <v>100.4125</v>
      </c>
      <c r="J9" s="13">
        <f t="shared" si="2"/>
        <v>9563</v>
      </c>
      <c r="K9" s="14">
        <f t="shared" si="0"/>
        <v>11718.531059380059</v>
      </c>
      <c r="L9" s="14">
        <v>1176687</v>
      </c>
      <c r="M9" s="15"/>
      <c r="N9" s="15">
        <f t="shared" si="3"/>
        <v>941349.6000000001</v>
      </c>
      <c r="O9" s="15"/>
      <c r="P9" s="15"/>
      <c r="Q9" s="22">
        <f t="shared" si="4"/>
        <v>800147.16</v>
      </c>
      <c r="R9" s="23">
        <f t="shared" si="5"/>
        <v>6503.146618985696</v>
      </c>
      <c r="T9" s="24">
        <f>SUM(G3:G18)</f>
        <v>1968.6399999999996</v>
      </c>
    </row>
    <row r="10" spans="1:20" ht="15.75">
      <c r="A10" s="3">
        <v>8</v>
      </c>
      <c r="B10" s="3">
        <v>8</v>
      </c>
      <c r="C10" s="3">
        <v>801</v>
      </c>
      <c r="D10" s="3">
        <v>8</v>
      </c>
      <c r="E10" s="4" t="s">
        <v>20</v>
      </c>
      <c r="F10" s="3">
        <v>2.9</v>
      </c>
      <c r="G10" s="5">
        <v>123.04</v>
      </c>
      <c r="H10" s="6">
        <f t="shared" si="1"/>
        <v>22.627500000000012</v>
      </c>
      <c r="I10" s="6">
        <v>100.4125</v>
      </c>
      <c r="J10" s="13">
        <f t="shared" si="2"/>
        <v>9448</v>
      </c>
      <c r="K10" s="14">
        <f t="shared" si="0"/>
        <v>11577.682061496329</v>
      </c>
      <c r="L10" s="14">
        <v>1162544</v>
      </c>
      <c r="M10" s="15"/>
      <c r="N10" s="15">
        <f t="shared" si="3"/>
        <v>930035.2000000001</v>
      </c>
      <c r="O10" s="15"/>
      <c r="P10" s="15"/>
      <c r="Q10" s="22">
        <f t="shared" si="4"/>
        <v>790529.92</v>
      </c>
      <c r="R10" s="23">
        <f t="shared" si="5"/>
        <v>6424.983094928479</v>
      </c>
      <c r="S10" s="19" t="s">
        <v>32</v>
      </c>
      <c r="T10">
        <f>T8/T9</f>
        <v>6250.097183842653</v>
      </c>
    </row>
    <row r="11" spans="1:18" ht="15.75">
      <c r="A11" s="3">
        <v>9</v>
      </c>
      <c r="B11" s="3">
        <v>8</v>
      </c>
      <c r="C11" s="3">
        <v>102</v>
      </c>
      <c r="D11" s="3">
        <v>1</v>
      </c>
      <c r="E11" s="4" t="s">
        <v>20</v>
      </c>
      <c r="F11" s="3">
        <v>2.9</v>
      </c>
      <c r="G11" s="5">
        <v>123.04</v>
      </c>
      <c r="H11" s="6">
        <f t="shared" si="1"/>
        <v>22.627500000000012</v>
      </c>
      <c r="I11" s="6">
        <v>100.4125</v>
      </c>
      <c r="J11" s="13">
        <f t="shared" si="2"/>
        <v>8661</v>
      </c>
      <c r="K11" s="14">
        <f t="shared" si="0"/>
        <v>10612.891821237396</v>
      </c>
      <c r="L11" s="14">
        <v>1065667</v>
      </c>
      <c r="M11" s="15"/>
      <c r="N11" s="15">
        <f t="shared" si="3"/>
        <v>852533.6000000001</v>
      </c>
      <c r="O11" s="15"/>
      <c r="P11" s="15"/>
      <c r="Q11" s="22">
        <f t="shared" si="4"/>
        <v>724653.56</v>
      </c>
      <c r="R11" s="23">
        <f t="shared" si="5"/>
        <v>5889.577048114435</v>
      </c>
    </row>
    <row r="12" spans="1:18" ht="15.75">
      <c r="A12" s="3">
        <v>10</v>
      </c>
      <c r="B12" s="3">
        <v>8</v>
      </c>
      <c r="C12" s="3">
        <v>202</v>
      </c>
      <c r="D12" s="3">
        <v>2</v>
      </c>
      <c r="E12" s="4" t="s">
        <v>20</v>
      </c>
      <c r="F12" s="3">
        <v>2.9</v>
      </c>
      <c r="G12" s="5">
        <v>123.04</v>
      </c>
      <c r="H12" s="6">
        <f t="shared" si="1"/>
        <v>22.627500000000012</v>
      </c>
      <c r="I12" s="6">
        <v>100.4125</v>
      </c>
      <c r="J12" s="13">
        <f t="shared" si="2"/>
        <v>8891</v>
      </c>
      <c r="K12" s="14">
        <f t="shared" si="0"/>
        <v>10894.579858085399</v>
      </c>
      <c r="L12" s="14">
        <v>1093952</v>
      </c>
      <c r="M12" s="15"/>
      <c r="N12" s="15">
        <f t="shared" si="3"/>
        <v>875161.6000000001</v>
      </c>
      <c r="O12" s="15"/>
      <c r="P12" s="15"/>
      <c r="Q12" s="22">
        <f t="shared" si="4"/>
        <v>743887.3600000001</v>
      </c>
      <c r="R12" s="23">
        <f t="shared" si="5"/>
        <v>6045.898569570872</v>
      </c>
    </row>
    <row r="13" spans="1:18" ht="15.75">
      <c r="A13" s="3">
        <v>11</v>
      </c>
      <c r="B13" s="3">
        <v>8</v>
      </c>
      <c r="C13" s="3">
        <v>302</v>
      </c>
      <c r="D13" s="3">
        <v>3</v>
      </c>
      <c r="E13" s="4" t="s">
        <v>20</v>
      </c>
      <c r="F13" s="3">
        <v>2.9</v>
      </c>
      <c r="G13" s="5">
        <v>123.04</v>
      </c>
      <c r="H13" s="6">
        <f t="shared" si="1"/>
        <v>22.627500000000012</v>
      </c>
      <c r="I13" s="6">
        <v>100.4125</v>
      </c>
      <c r="J13" s="13">
        <f t="shared" si="2"/>
        <v>9005</v>
      </c>
      <c r="K13" s="14">
        <f t="shared" si="0"/>
        <v>11035.428855969129</v>
      </c>
      <c r="L13" s="14">
        <v>1108095</v>
      </c>
      <c r="M13" s="15"/>
      <c r="N13" s="15">
        <f t="shared" si="3"/>
        <v>886476</v>
      </c>
      <c r="O13" s="15"/>
      <c r="P13" s="15"/>
      <c r="Q13" s="22">
        <f t="shared" si="4"/>
        <v>753504.6</v>
      </c>
      <c r="R13" s="23">
        <f t="shared" si="5"/>
        <v>6124.0620936280875</v>
      </c>
    </row>
    <row r="14" spans="1:18" ht="15.75">
      <c r="A14" s="3">
        <v>12</v>
      </c>
      <c r="B14" s="3">
        <v>8</v>
      </c>
      <c r="C14" s="3">
        <v>402</v>
      </c>
      <c r="D14" s="3">
        <v>4</v>
      </c>
      <c r="E14" s="4" t="s">
        <v>20</v>
      </c>
      <c r="F14" s="3">
        <v>2.9</v>
      </c>
      <c r="G14" s="5">
        <v>123.04</v>
      </c>
      <c r="H14" s="6">
        <f t="shared" si="1"/>
        <v>22.627500000000012</v>
      </c>
      <c r="I14" s="6">
        <v>100.4125</v>
      </c>
      <c r="J14" s="13">
        <f t="shared" si="2"/>
        <v>9005</v>
      </c>
      <c r="K14" s="14">
        <f t="shared" si="0"/>
        <v>11035.428855969129</v>
      </c>
      <c r="L14" s="14">
        <v>1108095</v>
      </c>
      <c r="M14" s="15"/>
      <c r="N14" s="15">
        <f t="shared" si="3"/>
        <v>886476</v>
      </c>
      <c r="O14" s="15"/>
      <c r="P14" s="15"/>
      <c r="Q14" s="22">
        <f t="shared" si="4"/>
        <v>753504.6</v>
      </c>
      <c r="R14" s="23">
        <f t="shared" si="5"/>
        <v>6124.0620936280875</v>
      </c>
    </row>
    <row r="15" spans="1:18" ht="15.75">
      <c r="A15" s="3">
        <v>13</v>
      </c>
      <c r="B15" s="3">
        <v>8</v>
      </c>
      <c r="C15" s="3">
        <v>502</v>
      </c>
      <c r="D15" s="3">
        <v>5</v>
      </c>
      <c r="E15" s="4" t="s">
        <v>20</v>
      </c>
      <c r="F15" s="3">
        <v>2.9</v>
      </c>
      <c r="G15" s="5">
        <v>123.04</v>
      </c>
      <c r="H15" s="6">
        <f t="shared" si="1"/>
        <v>22.627500000000012</v>
      </c>
      <c r="I15" s="6">
        <v>100.4125</v>
      </c>
      <c r="J15" s="13">
        <f t="shared" si="2"/>
        <v>9178</v>
      </c>
      <c r="K15" s="14">
        <f t="shared" si="0"/>
        <v>11246.697373334993</v>
      </c>
      <c r="L15" s="14">
        <v>1129309</v>
      </c>
      <c r="M15" s="15"/>
      <c r="N15" s="15">
        <f t="shared" si="3"/>
        <v>903447.2000000001</v>
      </c>
      <c r="O15" s="15"/>
      <c r="P15" s="15"/>
      <c r="Q15" s="22">
        <f t="shared" si="4"/>
        <v>767930.12</v>
      </c>
      <c r="R15" s="23">
        <f t="shared" si="5"/>
        <v>6241.304616384915</v>
      </c>
    </row>
    <row r="16" spans="1:18" ht="15.75">
      <c r="A16" s="3">
        <v>14</v>
      </c>
      <c r="B16" s="3">
        <v>8</v>
      </c>
      <c r="C16" s="3">
        <v>602</v>
      </c>
      <c r="D16" s="3">
        <v>6</v>
      </c>
      <c r="E16" s="4" t="s">
        <v>20</v>
      </c>
      <c r="F16" s="3">
        <v>2.9</v>
      </c>
      <c r="G16" s="5">
        <v>123.04</v>
      </c>
      <c r="H16" s="6">
        <f t="shared" si="1"/>
        <v>22.627500000000012</v>
      </c>
      <c r="I16" s="6">
        <v>100.4125</v>
      </c>
      <c r="J16" s="13">
        <f t="shared" si="2"/>
        <v>9235</v>
      </c>
      <c r="K16" s="14">
        <f t="shared" si="0"/>
        <v>11317.11689281713</v>
      </c>
      <c r="L16" s="14">
        <v>1136380</v>
      </c>
      <c r="M16" s="15"/>
      <c r="N16" s="15">
        <f t="shared" si="3"/>
        <v>909104</v>
      </c>
      <c r="O16" s="15"/>
      <c r="P16" s="15"/>
      <c r="Q16" s="22">
        <f t="shared" si="4"/>
        <v>772738.4</v>
      </c>
      <c r="R16" s="23">
        <f t="shared" si="5"/>
        <v>6280.383615084525</v>
      </c>
    </row>
    <row r="17" spans="1:18" ht="15.75">
      <c r="A17" s="3">
        <v>15</v>
      </c>
      <c r="B17" s="3">
        <v>8</v>
      </c>
      <c r="C17" s="3">
        <v>702</v>
      </c>
      <c r="D17" s="3">
        <v>7</v>
      </c>
      <c r="E17" s="4" t="s">
        <v>20</v>
      </c>
      <c r="F17" s="3">
        <v>2.9</v>
      </c>
      <c r="G17" s="5">
        <v>123.04</v>
      </c>
      <c r="H17" s="6">
        <f t="shared" si="1"/>
        <v>22.627500000000012</v>
      </c>
      <c r="I17" s="6">
        <v>100.4125</v>
      </c>
      <c r="J17" s="13">
        <f t="shared" si="2"/>
        <v>9293</v>
      </c>
      <c r="K17" s="14">
        <f t="shared" si="0"/>
        <v>11387.536412299267</v>
      </c>
      <c r="L17" s="14">
        <v>1143451</v>
      </c>
      <c r="M17" s="15"/>
      <c r="N17" s="15">
        <f t="shared" si="3"/>
        <v>914760.8</v>
      </c>
      <c r="O17" s="15"/>
      <c r="P17" s="15"/>
      <c r="Q17" s="22">
        <f t="shared" si="4"/>
        <v>777546.68</v>
      </c>
      <c r="R17" s="23">
        <f t="shared" si="5"/>
        <v>6319.462613784135</v>
      </c>
    </row>
    <row r="18" spans="1:18" ht="15.75">
      <c r="A18" s="3">
        <v>16</v>
      </c>
      <c r="B18" s="3">
        <v>8</v>
      </c>
      <c r="C18" s="3">
        <v>802</v>
      </c>
      <c r="D18" s="3">
        <v>8</v>
      </c>
      <c r="E18" s="4" t="s">
        <v>20</v>
      </c>
      <c r="F18" s="3">
        <v>2.9</v>
      </c>
      <c r="G18" s="5">
        <v>123.04</v>
      </c>
      <c r="H18" s="6">
        <f t="shared" si="1"/>
        <v>22.627500000000012</v>
      </c>
      <c r="I18" s="6">
        <v>100.4125</v>
      </c>
      <c r="J18" s="13">
        <f t="shared" si="2"/>
        <v>9178</v>
      </c>
      <c r="K18" s="14">
        <f t="shared" si="0"/>
        <v>11246.697373334993</v>
      </c>
      <c r="L18" s="14">
        <v>1129309</v>
      </c>
      <c r="M18" s="15"/>
      <c r="N18" s="15">
        <f t="shared" si="3"/>
        <v>903447.2000000001</v>
      </c>
      <c r="O18" s="15"/>
      <c r="P18" s="15"/>
      <c r="Q18" s="22">
        <f t="shared" si="4"/>
        <v>767930.12</v>
      </c>
      <c r="R18" s="23">
        <f t="shared" si="5"/>
        <v>6241.304616384915</v>
      </c>
    </row>
    <row r="19" spans="1:18" ht="15.75">
      <c r="A19" s="3">
        <v>17</v>
      </c>
      <c r="B19" s="3">
        <v>7</v>
      </c>
      <c r="C19" s="3">
        <v>103</v>
      </c>
      <c r="D19" s="3">
        <v>1</v>
      </c>
      <c r="E19" s="4" t="s">
        <v>20</v>
      </c>
      <c r="F19" s="3">
        <v>2.9</v>
      </c>
      <c r="G19" s="5">
        <v>123.04</v>
      </c>
      <c r="H19" s="6">
        <f t="shared" si="1"/>
        <v>22.627500000000012</v>
      </c>
      <c r="I19" s="6">
        <v>100.4125</v>
      </c>
      <c r="J19" s="13">
        <f t="shared" si="2"/>
        <v>8661</v>
      </c>
      <c r="K19" s="14">
        <f t="shared" si="0"/>
        <v>10612.891821237396</v>
      </c>
      <c r="L19" s="14">
        <v>1065667</v>
      </c>
      <c r="N19">
        <f>L19*$O$2</f>
        <v>1342740.42</v>
      </c>
      <c r="Q19" s="21">
        <f t="shared" si="4"/>
        <v>1141329.3569999998</v>
      </c>
      <c r="R19" s="25">
        <f t="shared" si="5"/>
        <v>9276.083850780233</v>
      </c>
    </row>
    <row r="20" spans="1:18" ht="15.75">
      <c r="A20" s="3">
        <v>18</v>
      </c>
      <c r="B20" s="3">
        <v>7</v>
      </c>
      <c r="C20" s="3">
        <v>203</v>
      </c>
      <c r="D20" s="3">
        <v>2</v>
      </c>
      <c r="E20" s="4" t="s">
        <v>20</v>
      </c>
      <c r="F20" s="3">
        <v>2.9</v>
      </c>
      <c r="G20" s="5">
        <v>123.04</v>
      </c>
      <c r="H20" s="6">
        <f t="shared" si="1"/>
        <v>22.627500000000012</v>
      </c>
      <c r="I20" s="6">
        <v>100.4125</v>
      </c>
      <c r="J20" s="13">
        <f t="shared" si="2"/>
        <v>8891</v>
      </c>
      <c r="K20" s="14">
        <f t="shared" si="0"/>
        <v>10894.579858085399</v>
      </c>
      <c r="L20" s="14">
        <v>1093952</v>
      </c>
      <c r="N20">
        <f aca="true" t="shared" si="6" ref="N20:N34">L20*$O$2</f>
        <v>1378379.52</v>
      </c>
      <c r="Q20" s="21">
        <f t="shared" si="4"/>
        <v>1171622.592</v>
      </c>
      <c r="R20" s="25">
        <f t="shared" si="5"/>
        <v>9522.290247074121</v>
      </c>
    </row>
    <row r="21" spans="1:18" ht="15.75">
      <c r="A21" s="3">
        <v>19</v>
      </c>
      <c r="B21" s="3">
        <v>7</v>
      </c>
      <c r="C21" s="3">
        <v>303</v>
      </c>
      <c r="D21" s="3">
        <v>3</v>
      </c>
      <c r="E21" s="4" t="s">
        <v>20</v>
      </c>
      <c r="F21" s="3">
        <v>2.9</v>
      </c>
      <c r="G21" s="5">
        <v>123.04</v>
      </c>
      <c r="H21" s="6">
        <f t="shared" si="1"/>
        <v>22.627500000000012</v>
      </c>
      <c r="I21" s="6">
        <v>100.4125</v>
      </c>
      <c r="J21" s="13">
        <f t="shared" si="2"/>
        <v>9005</v>
      </c>
      <c r="K21" s="14">
        <f t="shared" si="0"/>
        <v>11035.428855969129</v>
      </c>
      <c r="L21" s="14">
        <v>1108095</v>
      </c>
      <c r="N21">
        <f t="shared" si="6"/>
        <v>1396199.7</v>
      </c>
      <c r="Q21" s="21">
        <f t="shared" si="4"/>
        <v>1186769.7449999999</v>
      </c>
      <c r="R21" s="25">
        <f t="shared" si="5"/>
        <v>9645.397797464238</v>
      </c>
    </row>
    <row r="22" spans="1:18" ht="15.75">
      <c r="A22" s="3">
        <v>20</v>
      </c>
      <c r="B22" s="3">
        <v>7</v>
      </c>
      <c r="C22" s="3">
        <v>403</v>
      </c>
      <c r="D22" s="3">
        <v>4</v>
      </c>
      <c r="E22" s="4" t="s">
        <v>20</v>
      </c>
      <c r="F22" s="3">
        <v>2.9</v>
      </c>
      <c r="G22" s="5">
        <v>123.04</v>
      </c>
      <c r="H22" s="6">
        <f t="shared" si="1"/>
        <v>22.627500000000012</v>
      </c>
      <c r="I22" s="6">
        <v>100.4125</v>
      </c>
      <c r="J22" s="13">
        <f t="shared" si="2"/>
        <v>9005</v>
      </c>
      <c r="K22" s="14">
        <f t="shared" si="0"/>
        <v>11035.428855969129</v>
      </c>
      <c r="L22" s="14">
        <v>1108095</v>
      </c>
      <c r="N22">
        <f t="shared" si="6"/>
        <v>1396199.7</v>
      </c>
      <c r="Q22" s="21">
        <f t="shared" si="4"/>
        <v>1186769.7449999999</v>
      </c>
      <c r="R22" s="25">
        <f t="shared" si="5"/>
        <v>9645.397797464238</v>
      </c>
    </row>
    <row r="23" spans="1:20" ht="15.75">
      <c r="A23" s="3">
        <v>21</v>
      </c>
      <c r="B23" s="3">
        <v>7</v>
      </c>
      <c r="C23" s="3">
        <v>503</v>
      </c>
      <c r="D23" s="3">
        <v>5</v>
      </c>
      <c r="E23" s="4" t="s">
        <v>20</v>
      </c>
      <c r="F23" s="3">
        <v>2.9</v>
      </c>
      <c r="G23" s="5">
        <v>123.04</v>
      </c>
      <c r="H23" s="6">
        <f t="shared" si="1"/>
        <v>22.627500000000012</v>
      </c>
      <c r="I23" s="6">
        <v>100.4125</v>
      </c>
      <c r="J23" s="13">
        <f t="shared" si="2"/>
        <v>9178</v>
      </c>
      <c r="K23" s="14">
        <f t="shared" si="0"/>
        <v>11246.697373334993</v>
      </c>
      <c r="L23" s="14">
        <v>1129309</v>
      </c>
      <c r="N23">
        <f t="shared" si="6"/>
        <v>1422929.34</v>
      </c>
      <c r="Q23" s="21">
        <f t="shared" si="4"/>
        <v>1209489.939</v>
      </c>
      <c r="R23" s="25">
        <f t="shared" si="5"/>
        <v>9830.054770806242</v>
      </c>
      <c r="T23">
        <f>SUM(Q19:Q34)</f>
        <v>19106462.214000005</v>
      </c>
    </row>
    <row r="24" spans="1:20" ht="15.75">
      <c r="A24" s="3">
        <v>22</v>
      </c>
      <c r="B24" s="3">
        <v>7</v>
      </c>
      <c r="C24" s="3">
        <v>603</v>
      </c>
      <c r="D24" s="3">
        <v>6</v>
      </c>
      <c r="E24" s="4" t="s">
        <v>20</v>
      </c>
      <c r="F24" s="3">
        <v>2.9</v>
      </c>
      <c r="G24" s="5">
        <v>123.04</v>
      </c>
      <c r="H24" s="6">
        <f t="shared" si="1"/>
        <v>22.627500000000012</v>
      </c>
      <c r="I24" s="6">
        <v>100.4125</v>
      </c>
      <c r="J24" s="13">
        <f t="shared" si="2"/>
        <v>9235</v>
      </c>
      <c r="K24" s="14">
        <f t="shared" si="0"/>
        <v>11317.11689281713</v>
      </c>
      <c r="L24" s="14">
        <v>1136380</v>
      </c>
      <c r="N24">
        <f t="shared" si="6"/>
        <v>1431838.8</v>
      </c>
      <c r="Q24" s="21">
        <f t="shared" si="4"/>
        <v>1217062.98</v>
      </c>
      <c r="R24" s="25">
        <f t="shared" si="5"/>
        <v>9891.604193758127</v>
      </c>
      <c r="T24" s="24">
        <f>SUM(G19:G34)</f>
        <v>1968.6399999999996</v>
      </c>
    </row>
    <row r="25" spans="1:20" ht="15.75">
      <c r="A25" s="3">
        <v>23</v>
      </c>
      <c r="B25" s="3">
        <v>7</v>
      </c>
      <c r="C25" s="3">
        <v>703</v>
      </c>
      <c r="D25" s="3">
        <v>7</v>
      </c>
      <c r="E25" s="4" t="s">
        <v>20</v>
      </c>
      <c r="F25" s="3">
        <v>2.9</v>
      </c>
      <c r="G25" s="5">
        <v>123.04</v>
      </c>
      <c r="H25" s="6">
        <f t="shared" si="1"/>
        <v>22.627500000000012</v>
      </c>
      <c r="I25" s="6">
        <v>100.4125</v>
      </c>
      <c r="J25" s="13">
        <f t="shared" si="2"/>
        <v>9293</v>
      </c>
      <c r="K25" s="14">
        <f t="shared" si="0"/>
        <v>11387.536412299267</v>
      </c>
      <c r="L25" s="14">
        <v>1143451</v>
      </c>
      <c r="N25">
        <f t="shared" si="6"/>
        <v>1440748.26</v>
      </c>
      <c r="Q25" s="21">
        <f t="shared" si="4"/>
        <v>1224636.021</v>
      </c>
      <c r="R25" s="25">
        <f t="shared" si="5"/>
        <v>9953.153616710011</v>
      </c>
      <c r="S25" s="19" t="s">
        <v>33</v>
      </c>
      <c r="T25">
        <f>T23/T24</f>
        <v>9705.41196663687</v>
      </c>
    </row>
    <row r="26" spans="1:18" ht="15.75">
      <c r="A26" s="3">
        <v>24</v>
      </c>
      <c r="B26" s="3">
        <v>7</v>
      </c>
      <c r="C26" s="3">
        <v>803</v>
      </c>
      <c r="D26" s="3">
        <v>8</v>
      </c>
      <c r="E26" s="4" t="s">
        <v>20</v>
      </c>
      <c r="F26" s="3">
        <v>2.9</v>
      </c>
      <c r="G26" s="5">
        <v>123.04</v>
      </c>
      <c r="H26" s="6">
        <f t="shared" si="1"/>
        <v>22.627500000000012</v>
      </c>
      <c r="I26" s="6">
        <v>100.4125</v>
      </c>
      <c r="J26" s="13">
        <f t="shared" si="2"/>
        <v>9178</v>
      </c>
      <c r="K26" s="14">
        <f t="shared" si="0"/>
        <v>11246.697373334993</v>
      </c>
      <c r="L26" s="14">
        <v>1129309</v>
      </c>
      <c r="N26">
        <f t="shared" si="6"/>
        <v>1422929.34</v>
      </c>
      <c r="Q26" s="21">
        <f t="shared" si="4"/>
        <v>1209489.939</v>
      </c>
      <c r="R26" s="25">
        <f t="shared" si="5"/>
        <v>9830.054770806242</v>
      </c>
    </row>
    <row r="27" spans="1:18" ht="15.75">
      <c r="A27" s="3">
        <v>25</v>
      </c>
      <c r="B27" s="3">
        <v>7</v>
      </c>
      <c r="C27" s="3">
        <v>104</v>
      </c>
      <c r="D27" s="3">
        <v>1</v>
      </c>
      <c r="E27" s="4" t="s">
        <v>20</v>
      </c>
      <c r="F27" s="3">
        <v>2.9</v>
      </c>
      <c r="G27" s="5">
        <v>123.04</v>
      </c>
      <c r="H27" s="6">
        <f t="shared" si="1"/>
        <v>22.627500000000012</v>
      </c>
      <c r="I27" s="6">
        <v>100.4125</v>
      </c>
      <c r="J27" s="13">
        <f t="shared" si="2"/>
        <v>8672</v>
      </c>
      <c r="K27" s="14">
        <f t="shared" si="0"/>
        <v>10626.983692269388</v>
      </c>
      <c r="L27" s="14">
        <v>1067082</v>
      </c>
      <c r="N27">
        <f t="shared" si="6"/>
        <v>1344523.32</v>
      </c>
      <c r="Q27" s="21">
        <f t="shared" si="4"/>
        <v>1142844.822</v>
      </c>
      <c r="R27" s="25">
        <f t="shared" si="5"/>
        <v>9288.400698959687</v>
      </c>
    </row>
    <row r="28" spans="1:18" ht="15.75">
      <c r="A28" s="3">
        <v>26</v>
      </c>
      <c r="B28" s="3">
        <v>7</v>
      </c>
      <c r="C28" s="3">
        <v>204</v>
      </c>
      <c r="D28" s="3">
        <v>2</v>
      </c>
      <c r="E28" s="4" t="s">
        <v>20</v>
      </c>
      <c r="F28" s="3">
        <v>2.9</v>
      </c>
      <c r="G28" s="5">
        <v>123.04</v>
      </c>
      <c r="H28" s="6">
        <f t="shared" si="1"/>
        <v>22.627500000000012</v>
      </c>
      <c r="I28" s="6">
        <v>100.4125</v>
      </c>
      <c r="J28" s="13">
        <f t="shared" si="2"/>
        <v>8902</v>
      </c>
      <c r="K28" s="14">
        <f t="shared" si="0"/>
        <v>10908.671729117392</v>
      </c>
      <c r="L28" s="14">
        <v>1095367</v>
      </c>
      <c r="N28">
        <f t="shared" si="6"/>
        <v>1380162.42</v>
      </c>
      <c r="Q28" s="21">
        <f t="shared" si="4"/>
        <v>1173138.0569999998</v>
      </c>
      <c r="R28" s="25">
        <f t="shared" si="5"/>
        <v>9534.607095253574</v>
      </c>
    </row>
    <row r="29" spans="1:18" ht="15.75">
      <c r="A29" s="3">
        <v>27</v>
      </c>
      <c r="B29" s="3">
        <v>7</v>
      </c>
      <c r="C29" s="3">
        <v>304</v>
      </c>
      <c r="D29" s="3">
        <v>3</v>
      </c>
      <c r="E29" s="4" t="s">
        <v>20</v>
      </c>
      <c r="F29" s="3">
        <v>2.9</v>
      </c>
      <c r="G29" s="5">
        <v>123.04</v>
      </c>
      <c r="H29" s="6">
        <f t="shared" si="1"/>
        <v>22.627500000000012</v>
      </c>
      <c r="I29" s="6">
        <v>100.4125</v>
      </c>
      <c r="J29" s="13">
        <f t="shared" si="2"/>
        <v>9017</v>
      </c>
      <c r="K29" s="14">
        <f t="shared" si="0"/>
        <v>11049.520727001121</v>
      </c>
      <c r="L29" s="14">
        <v>1109510</v>
      </c>
      <c r="N29">
        <f t="shared" si="6"/>
        <v>1397982.6</v>
      </c>
      <c r="Q29" s="21">
        <f t="shared" si="4"/>
        <v>1188285.21</v>
      </c>
      <c r="R29" s="25">
        <f t="shared" si="5"/>
        <v>9657.714645643693</v>
      </c>
    </row>
    <row r="30" spans="1:18" ht="15.75">
      <c r="A30" s="3">
        <v>28</v>
      </c>
      <c r="B30" s="3">
        <v>7</v>
      </c>
      <c r="C30" s="3">
        <v>404</v>
      </c>
      <c r="D30" s="3">
        <v>4</v>
      </c>
      <c r="E30" s="4" t="s">
        <v>20</v>
      </c>
      <c r="F30" s="3">
        <v>2.9</v>
      </c>
      <c r="G30" s="5">
        <v>123.04</v>
      </c>
      <c r="H30" s="6">
        <f t="shared" si="1"/>
        <v>22.627500000000012</v>
      </c>
      <c r="I30" s="6">
        <v>100.4125</v>
      </c>
      <c r="J30" s="13">
        <f t="shared" si="2"/>
        <v>9017</v>
      </c>
      <c r="K30" s="14">
        <f t="shared" si="0"/>
        <v>11049.520727001121</v>
      </c>
      <c r="L30" s="14">
        <v>1109510</v>
      </c>
      <c r="N30">
        <f t="shared" si="6"/>
        <v>1397982.6</v>
      </c>
      <c r="Q30" s="21">
        <f t="shared" si="4"/>
        <v>1188285.21</v>
      </c>
      <c r="R30" s="25">
        <f t="shared" si="5"/>
        <v>9657.714645643693</v>
      </c>
    </row>
    <row r="31" spans="1:18" ht="15.75">
      <c r="A31" s="3">
        <v>29</v>
      </c>
      <c r="B31" s="3">
        <v>7</v>
      </c>
      <c r="C31" s="3">
        <v>504</v>
      </c>
      <c r="D31" s="3">
        <v>5</v>
      </c>
      <c r="E31" s="4" t="s">
        <v>20</v>
      </c>
      <c r="F31" s="3">
        <v>2.9</v>
      </c>
      <c r="G31" s="5">
        <v>123.04</v>
      </c>
      <c r="H31" s="6">
        <f t="shared" si="1"/>
        <v>22.627500000000012</v>
      </c>
      <c r="I31" s="6">
        <v>100.4125</v>
      </c>
      <c r="J31" s="13">
        <f t="shared" si="2"/>
        <v>9189</v>
      </c>
      <c r="K31" s="14">
        <f t="shared" si="0"/>
        <v>11260.77928544753</v>
      </c>
      <c r="L31" s="14">
        <v>1130723</v>
      </c>
      <c r="N31">
        <f t="shared" si="6"/>
        <v>1424710.98</v>
      </c>
      <c r="Q31" s="21">
        <f t="shared" si="4"/>
        <v>1211004.3329999999</v>
      </c>
      <c r="R31" s="25">
        <f t="shared" si="5"/>
        <v>9842.362914499348</v>
      </c>
    </row>
    <row r="32" spans="1:18" ht="15.75">
      <c r="A32" s="3">
        <v>30</v>
      </c>
      <c r="B32" s="3">
        <v>7</v>
      </c>
      <c r="C32" s="3">
        <v>604</v>
      </c>
      <c r="D32" s="3">
        <v>6</v>
      </c>
      <c r="E32" s="4" t="s">
        <v>20</v>
      </c>
      <c r="F32" s="3">
        <v>2.9</v>
      </c>
      <c r="G32" s="5">
        <v>123.04</v>
      </c>
      <c r="H32" s="6">
        <f t="shared" si="1"/>
        <v>22.627500000000012</v>
      </c>
      <c r="I32" s="6">
        <v>100.4125</v>
      </c>
      <c r="J32" s="13">
        <f t="shared" si="2"/>
        <v>9247</v>
      </c>
      <c r="K32" s="14">
        <f t="shared" si="0"/>
        <v>11331.208763849123</v>
      </c>
      <c r="L32" s="14">
        <v>1137795</v>
      </c>
      <c r="N32">
        <f t="shared" si="6"/>
        <v>1433621.7</v>
      </c>
      <c r="Q32" s="21">
        <f t="shared" si="4"/>
        <v>1218578.4449999998</v>
      </c>
      <c r="R32" s="25">
        <f t="shared" si="5"/>
        <v>9903.92104193758</v>
      </c>
    </row>
    <row r="33" spans="1:18" ht="15.75">
      <c r="A33" s="3">
        <v>31</v>
      </c>
      <c r="B33" s="3">
        <v>7</v>
      </c>
      <c r="C33" s="3">
        <v>704</v>
      </c>
      <c r="D33" s="3">
        <v>7</v>
      </c>
      <c r="E33" s="4" t="s">
        <v>20</v>
      </c>
      <c r="F33" s="3">
        <v>2.9</v>
      </c>
      <c r="G33" s="5">
        <v>123.04</v>
      </c>
      <c r="H33" s="6">
        <f t="shared" si="1"/>
        <v>22.627500000000012</v>
      </c>
      <c r="I33" s="6">
        <v>100.4125</v>
      </c>
      <c r="J33" s="13">
        <f t="shared" si="2"/>
        <v>9304</v>
      </c>
      <c r="K33" s="14">
        <f t="shared" si="0"/>
        <v>11401.62828333126</v>
      </c>
      <c r="L33" s="14">
        <v>1144866</v>
      </c>
      <c r="N33">
        <f t="shared" si="6"/>
        <v>1442531.16</v>
      </c>
      <c r="Q33" s="21">
        <f t="shared" si="4"/>
        <v>1226151.4859999998</v>
      </c>
      <c r="R33" s="25">
        <f t="shared" si="5"/>
        <v>9965.470464889464</v>
      </c>
    </row>
    <row r="34" spans="1:18" ht="15.75">
      <c r="A34" s="3">
        <v>32</v>
      </c>
      <c r="B34" s="3">
        <v>7</v>
      </c>
      <c r="C34" s="3">
        <v>804</v>
      </c>
      <c r="D34" s="3">
        <v>8</v>
      </c>
      <c r="E34" s="4" t="s">
        <v>20</v>
      </c>
      <c r="F34" s="3">
        <v>2.9</v>
      </c>
      <c r="G34" s="5">
        <v>123.04</v>
      </c>
      <c r="H34" s="6">
        <f t="shared" si="1"/>
        <v>22.627500000000012</v>
      </c>
      <c r="I34" s="6">
        <v>100.4125</v>
      </c>
      <c r="J34" s="13">
        <f t="shared" si="2"/>
        <v>9189</v>
      </c>
      <c r="K34" s="14">
        <f t="shared" si="0"/>
        <v>11260.77928544753</v>
      </c>
      <c r="L34" s="14">
        <v>1130723</v>
      </c>
      <c r="N34">
        <f t="shared" si="6"/>
        <v>1424710.98</v>
      </c>
      <c r="Q34" s="21">
        <f t="shared" si="4"/>
        <v>1211004.3329999999</v>
      </c>
      <c r="R34" s="25">
        <f t="shared" si="5"/>
        <v>9842.362914499348</v>
      </c>
    </row>
    <row r="35" spans="1:18" ht="15.75">
      <c r="A35" s="3">
        <v>33</v>
      </c>
      <c r="B35" s="3">
        <v>6</v>
      </c>
      <c r="C35" s="3">
        <v>105</v>
      </c>
      <c r="D35" s="3">
        <v>1</v>
      </c>
      <c r="E35" s="4" t="s">
        <v>20</v>
      </c>
      <c r="F35" s="3">
        <v>2.9</v>
      </c>
      <c r="G35" s="5">
        <v>123.04</v>
      </c>
      <c r="H35" s="6">
        <f t="shared" si="1"/>
        <v>22.627500000000012</v>
      </c>
      <c r="I35" s="6">
        <v>100.4125</v>
      </c>
      <c r="J35" s="13">
        <f t="shared" si="2"/>
        <v>8695</v>
      </c>
      <c r="K35" s="14">
        <f t="shared" si="0"/>
        <v>10655.157475413918</v>
      </c>
      <c r="L35" s="14">
        <v>1069911</v>
      </c>
      <c r="M35" s="15"/>
      <c r="N35" s="16">
        <f>L35*$N$2</f>
        <v>855928.8</v>
      </c>
      <c r="O35" s="15"/>
      <c r="P35" s="15"/>
      <c r="Q35" s="22">
        <f t="shared" si="4"/>
        <v>727539.48</v>
      </c>
      <c r="R35" s="23">
        <f t="shared" si="5"/>
        <v>5913.032184655396</v>
      </c>
    </row>
    <row r="36" spans="1:20" ht="15.75">
      <c r="A36" s="3">
        <v>34</v>
      </c>
      <c r="B36" s="3">
        <v>6</v>
      </c>
      <c r="C36" s="3">
        <v>205</v>
      </c>
      <c r="D36" s="3">
        <v>2</v>
      </c>
      <c r="E36" s="4" t="s">
        <v>20</v>
      </c>
      <c r="F36" s="3">
        <v>2.9</v>
      </c>
      <c r="G36" s="5">
        <v>123.04</v>
      </c>
      <c r="H36" s="6">
        <f t="shared" si="1"/>
        <v>22.627500000000012</v>
      </c>
      <c r="I36" s="6">
        <v>100.4125</v>
      </c>
      <c r="J36" s="13">
        <f t="shared" si="2"/>
        <v>8925</v>
      </c>
      <c r="K36" s="14">
        <f t="shared" si="0"/>
        <v>10936.84551226192</v>
      </c>
      <c r="L36" s="14">
        <v>1098196</v>
      </c>
      <c r="M36" s="15"/>
      <c r="N36" s="16">
        <f aca="true" t="shared" si="7" ref="N36:N50">L36*$N$2</f>
        <v>878556.8</v>
      </c>
      <c r="O36" s="15"/>
      <c r="P36" s="15"/>
      <c r="Q36" s="22">
        <f t="shared" si="4"/>
        <v>746773.28</v>
      </c>
      <c r="R36" s="23">
        <f t="shared" si="5"/>
        <v>6069.353706111833</v>
      </c>
      <c r="T36">
        <f>SUM(Q35:Q50)</f>
        <v>12404211.16</v>
      </c>
    </row>
    <row r="37" spans="1:20" ht="15.75">
      <c r="A37" s="3">
        <v>35</v>
      </c>
      <c r="B37" s="3">
        <v>6</v>
      </c>
      <c r="C37" s="3">
        <v>305</v>
      </c>
      <c r="D37" s="3">
        <v>3</v>
      </c>
      <c r="E37" s="4" t="s">
        <v>20</v>
      </c>
      <c r="F37" s="3">
        <v>2.9</v>
      </c>
      <c r="G37" s="5">
        <v>123.04</v>
      </c>
      <c r="H37" s="6">
        <f t="shared" si="1"/>
        <v>22.627500000000012</v>
      </c>
      <c r="I37" s="6">
        <v>100.4125</v>
      </c>
      <c r="J37" s="13">
        <f t="shared" si="2"/>
        <v>9040</v>
      </c>
      <c r="K37" s="14">
        <f t="shared" si="0"/>
        <v>11077.684551226193</v>
      </c>
      <c r="L37" s="14">
        <v>1112338</v>
      </c>
      <c r="M37" s="15"/>
      <c r="N37" s="16">
        <f t="shared" si="7"/>
        <v>889870.4</v>
      </c>
      <c r="O37" s="15"/>
      <c r="P37" s="15"/>
      <c r="Q37" s="22">
        <f t="shared" si="4"/>
        <v>756389.84</v>
      </c>
      <c r="R37" s="23">
        <f t="shared" si="5"/>
        <v>6147.5117035110525</v>
      </c>
      <c r="T37" s="24">
        <f>SUM(G35:G50)</f>
        <v>1968.6399999999996</v>
      </c>
    </row>
    <row r="38" spans="1:20" ht="15.75">
      <c r="A38" s="3">
        <v>36</v>
      </c>
      <c r="B38" s="3">
        <v>6</v>
      </c>
      <c r="C38" s="3">
        <v>405</v>
      </c>
      <c r="D38" s="3">
        <v>4</v>
      </c>
      <c r="E38" s="4" t="s">
        <v>20</v>
      </c>
      <c r="F38" s="3">
        <v>2.9</v>
      </c>
      <c r="G38" s="5">
        <v>123.04</v>
      </c>
      <c r="H38" s="6">
        <f t="shared" si="1"/>
        <v>22.627500000000012</v>
      </c>
      <c r="I38" s="6">
        <v>100.4125</v>
      </c>
      <c r="J38" s="13">
        <f t="shared" si="2"/>
        <v>9040</v>
      </c>
      <c r="K38" s="14">
        <f t="shared" si="0"/>
        <v>11077.684551226193</v>
      </c>
      <c r="L38" s="14">
        <v>1112338</v>
      </c>
      <c r="M38" s="15"/>
      <c r="N38" s="16">
        <f t="shared" si="7"/>
        <v>889870.4</v>
      </c>
      <c r="O38" s="15"/>
      <c r="P38" s="15"/>
      <c r="Q38" s="22">
        <f t="shared" si="4"/>
        <v>756389.84</v>
      </c>
      <c r="R38" s="23">
        <f t="shared" si="5"/>
        <v>6147.5117035110525</v>
      </c>
      <c r="S38" s="19" t="s">
        <v>34</v>
      </c>
      <c r="T38">
        <f>T36/T37</f>
        <v>6300.903750812745</v>
      </c>
    </row>
    <row r="39" spans="1:18" ht="15.75">
      <c r="A39" s="3">
        <v>37</v>
      </c>
      <c r="B39" s="3">
        <v>6</v>
      </c>
      <c r="C39" s="3">
        <v>505</v>
      </c>
      <c r="D39" s="3">
        <v>5</v>
      </c>
      <c r="E39" s="4" t="s">
        <v>20</v>
      </c>
      <c r="F39" s="3">
        <v>2.9</v>
      </c>
      <c r="G39" s="5">
        <v>123.04</v>
      </c>
      <c r="H39" s="6">
        <f t="shared" si="1"/>
        <v>22.627500000000012</v>
      </c>
      <c r="I39" s="6">
        <v>100.4125</v>
      </c>
      <c r="J39" s="13">
        <f t="shared" si="2"/>
        <v>9212</v>
      </c>
      <c r="K39" s="14">
        <f t="shared" si="0"/>
        <v>11288.953068592058</v>
      </c>
      <c r="L39" s="14">
        <v>1133552</v>
      </c>
      <c r="M39" s="15"/>
      <c r="N39" s="16">
        <f t="shared" si="7"/>
        <v>906841.6000000001</v>
      </c>
      <c r="O39" s="15"/>
      <c r="P39" s="15"/>
      <c r="Q39" s="22">
        <f t="shared" si="4"/>
        <v>770815.3600000001</v>
      </c>
      <c r="R39" s="23">
        <f t="shared" si="5"/>
        <v>6264.754226267881</v>
      </c>
    </row>
    <row r="40" spans="1:18" ht="15.75">
      <c r="A40" s="3">
        <v>38</v>
      </c>
      <c r="B40" s="3">
        <v>6</v>
      </c>
      <c r="C40" s="3">
        <v>605</v>
      </c>
      <c r="D40" s="3">
        <v>6</v>
      </c>
      <c r="E40" s="4" t="s">
        <v>20</v>
      </c>
      <c r="F40" s="3">
        <v>2.9</v>
      </c>
      <c r="G40" s="5">
        <v>123.04</v>
      </c>
      <c r="H40" s="6">
        <f t="shared" si="1"/>
        <v>22.627500000000012</v>
      </c>
      <c r="I40" s="6">
        <v>100.4125</v>
      </c>
      <c r="J40" s="13">
        <f t="shared" si="2"/>
        <v>9270</v>
      </c>
      <c r="K40" s="14">
        <f t="shared" si="0"/>
        <v>11359.372588074195</v>
      </c>
      <c r="L40" s="14">
        <v>1140623</v>
      </c>
      <c r="M40" s="15"/>
      <c r="N40" s="16">
        <f t="shared" si="7"/>
        <v>912498.4</v>
      </c>
      <c r="O40" s="15"/>
      <c r="P40" s="15"/>
      <c r="Q40" s="22">
        <f t="shared" si="4"/>
        <v>775623.64</v>
      </c>
      <c r="R40" s="23">
        <f t="shared" si="5"/>
        <v>6303.83322496749</v>
      </c>
    </row>
    <row r="41" spans="1:18" ht="15.75">
      <c r="A41" s="3">
        <v>39</v>
      </c>
      <c r="B41" s="3">
        <v>6</v>
      </c>
      <c r="C41" s="3">
        <v>705</v>
      </c>
      <c r="D41" s="3">
        <v>7</v>
      </c>
      <c r="E41" s="4" t="s">
        <v>20</v>
      </c>
      <c r="F41" s="3">
        <v>2.9</v>
      </c>
      <c r="G41" s="5">
        <v>123.04</v>
      </c>
      <c r="H41" s="6">
        <f t="shared" si="1"/>
        <v>22.627500000000012</v>
      </c>
      <c r="I41" s="6">
        <v>100.4125</v>
      </c>
      <c r="J41" s="13">
        <f t="shared" si="2"/>
        <v>9327</v>
      </c>
      <c r="K41" s="14">
        <f t="shared" si="0"/>
        <v>11429.802066475788</v>
      </c>
      <c r="L41" s="14">
        <v>1147695</v>
      </c>
      <c r="M41" s="15"/>
      <c r="N41" s="16">
        <f t="shared" si="7"/>
        <v>918156</v>
      </c>
      <c r="O41" s="15"/>
      <c r="P41" s="15"/>
      <c r="Q41" s="22">
        <f t="shared" si="4"/>
        <v>780432.6</v>
      </c>
      <c r="R41" s="23">
        <f t="shared" si="5"/>
        <v>6342.917750325097</v>
      </c>
    </row>
    <row r="42" spans="1:18" ht="15.75">
      <c r="A42" s="3">
        <v>40</v>
      </c>
      <c r="B42" s="3">
        <v>6</v>
      </c>
      <c r="C42" s="3">
        <v>805</v>
      </c>
      <c r="D42" s="3">
        <v>8</v>
      </c>
      <c r="E42" s="4" t="s">
        <v>20</v>
      </c>
      <c r="F42" s="3">
        <v>2.9</v>
      </c>
      <c r="G42" s="5">
        <v>123.04</v>
      </c>
      <c r="H42" s="6">
        <f t="shared" si="1"/>
        <v>22.627500000000012</v>
      </c>
      <c r="I42" s="6">
        <v>100.4125</v>
      </c>
      <c r="J42" s="13">
        <f t="shared" si="2"/>
        <v>9212</v>
      </c>
      <c r="K42" s="14">
        <f t="shared" si="0"/>
        <v>11288.953068592058</v>
      </c>
      <c r="L42" s="14">
        <v>1133552</v>
      </c>
      <c r="M42" s="15"/>
      <c r="N42" s="16">
        <f t="shared" si="7"/>
        <v>906841.6000000001</v>
      </c>
      <c r="O42" s="15"/>
      <c r="P42" s="15"/>
      <c r="Q42" s="22">
        <f t="shared" si="4"/>
        <v>770815.3600000001</v>
      </c>
      <c r="R42" s="23">
        <f t="shared" si="5"/>
        <v>6264.754226267881</v>
      </c>
    </row>
    <row r="43" spans="1:18" ht="15.75">
      <c r="A43" s="3">
        <v>41</v>
      </c>
      <c r="B43" s="3">
        <v>6</v>
      </c>
      <c r="C43" s="3">
        <v>106</v>
      </c>
      <c r="D43" s="3">
        <v>1</v>
      </c>
      <c r="E43" s="4" t="s">
        <v>20</v>
      </c>
      <c r="F43" s="3">
        <v>2.9</v>
      </c>
      <c r="G43" s="5">
        <v>123.04</v>
      </c>
      <c r="H43" s="6">
        <f t="shared" si="1"/>
        <v>22.627500000000012</v>
      </c>
      <c r="I43" s="6">
        <v>100.4125</v>
      </c>
      <c r="J43" s="13">
        <f t="shared" si="2"/>
        <v>9046</v>
      </c>
      <c r="K43" s="14">
        <f t="shared" si="0"/>
        <v>11084.725507282461</v>
      </c>
      <c r="L43" s="14">
        <v>1113045</v>
      </c>
      <c r="M43" s="15"/>
      <c r="N43" s="16">
        <f t="shared" si="7"/>
        <v>890436</v>
      </c>
      <c r="O43" s="15"/>
      <c r="P43" s="15"/>
      <c r="Q43" s="22">
        <f t="shared" si="4"/>
        <v>756870.6</v>
      </c>
      <c r="R43" s="23">
        <f t="shared" si="5"/>
        <v>6151.419050715214</v>
      </c>
    </row>
    <row r="44" spans="1:18" ht="15.75">
      <c r="A44" s="3">
        <v>42</v>
      </c>
      <c r="B44" s="3">
        <v>6</v>
      </c>
      <c r="C44" s="3">
        <v>206</v>
      </c>
      <c r="D44" s="3">
        <v>2</v>
      </c>
      <c r="E44" s="4" t="s">
        <v>20</v>
      </c>
      <c r="F44" s="3">
        <v>2.9</v>
      </c>
      <c r="G44" s="5">
        <v>123.04</v>
      </c>
      <c r="H44" s="6">
        <f t="shared" si="1"/>
        <v>22.627500000000012</v>
      </c>
      <c r="I44" s="6">
        <v>100.4125</v>
      </c>
      <c r="J44" s="13">
        <f t="shared" si="2"/>
        <v>9276</v>
      </c>
      <c r="K44" s="14">
        <f t="shared" si="0"/>
        <v>11366.413544130462</v>
      </c>
      <c r="L44" s="14">
        <v>1141330</v>
      </c>
      <c r="M44" s="15"/>
      <c r="N44" s="16">
        <f t="shared" si="7"/>
        <v>913064</v>
      </c>
      <c r="O44" s="15"/>
      <c r="P44" s="15"/>
      <c r="Q44" s="22">
        <f t="shared" si="4"/>
        <v>776104.4</v>
      </c>
      <c r="R44" s="23">
        <f t="shared" si="5"/>
        <v>6307.740572171651</v>
      </c>
    </row>
    <row r="45" spans="1:18" ht="15.75">
      <c r="A45" s="3">
        <v>43</v>
      </c>
      <c r="B45" s="3">
        <v>6</v>
      </c>
      <c r="C45" s="3">
        <v>306</v>
      </c>
      <c r="D45" s="3">
        <v>3</v>
      </c>
      <c r="E45" s="4" t="s">
        <v>20</v>
      </c>
      <c r="F45" s="3">
        <v>2.9</v>
      </c>
      <c r="G45" s="5">
        <v>123.04</v>
      </c>
      <c r="H45" s="6">
        <f t="shared" si="1"/>
        <v>22.627500000000012</v>
      </c>
      <c r="I45" s="6">
        <v>100.4125</v>
      </c>
      <c r="J45" s="13">
        <f t="shared" si="2"/>
        <v>9391</v>
      </c>
      <c r="K45" s="14">
        <f t="shared" si="0"/>
        <v>11507.262542014192</v>
      </c>
      <c r="L45" s="14">
        <v>1155473</v>
      </c>
      <c r="M45" s="15"/>
      <c r="N45" s="16">
        <f t="shared" si="7"/>
        <v>924378.4</v>
      </c>
      <c r="O45" s="15"/>
      <c r="P45" s="15"/>
      <c r="Q45" s="22">
        <f t="shared" si="4"/>
        <v>785721.64</v>
      </c>
      <c r="R45" s="23">
        <f t="shared" si="5"/>
        <v>6385.904096228868</v>
      </c>
    </row>
    <row r="46" spans="1:18" ht="15.75">
      <c r="A46" s="3">
        <v>44</v>
      </c>
      <c r="B46" s="3">
        <v>6</v>
      </c>
      <c r="C46" s="3">
        <v>406</v>
      </c>
      <c r="D46" s="3">
        <v>4</v>
      </c>
      <c r="E46" s="4" t="s">
        <v>20</v>
      </c>
      <c r="F46" s="3">
        <v>2.9</v>
      </c>
      <c r="G46" s="5">
        <v>123.04</v>
      </c>
      <c r="H46" s="6">
        <f t="shared" si="1"/>
        <v>22.627500000000012</v>
      </c>
      <c r="I46" s="6">
        <v>100.4125</v>
      </c>
      <c r="J46" s="13">
        <f t="shared" si="2"/>
        <v>9391</v>
      </c>
      <c r="K46" s="14">
        <f t="shared" si="0"/>
        <v>11507.262542014192</v>
      </c>
      <c r="L46" s="14">
        <v>1155473</v>
      </c>
      <c r="M46" s="15"/>
      <c r="N46" s="16">
        <f t="shared" si="7"/>
        <v>924378.4</v>
      </c>
      <c r="O46" s="15"/>
      <c r="P46" s="15"/>
      <c r="Q46" s="22">
        <f t="shared" si="4"/>
        <v>785721.64</v>
      </c>
      <c r="R46" s="23">
        <f t="shared" si="5"/>
        <v>6385.904096228868</v>
      </c>
    </row>
    <row r="47" spans="1:18" ht="15.75">
      <c r="A47" s="3">
        <v>45</v>
      </c>
      <c r="B47" s="3">
        <v>6</v>
      </c>
      <c r="C47" s="3">
        <v>506</v>
      </c>
      <c r="D47" s="3">
        <v>5</v>
      </c>
      <c r="E47" s="4" t="s">
        <v>20</v>
      </c>
      <c r="F47" s="3">
        <v>2.9</v>
      </c>
      <c r="G47" s="5">
        <v>123.04</v>
      </c>
      <c r="H47" s="6">
        <f t="shared" si="1"/>
        <v>22.627500000000012</v>
      </c>
      <c r="I47" s="6">
        <v>100.4125</v>
      </c>
      <c r="J47" s="13">
        <f t="shared" si="2"/>
        <v>9563</v>
      </c>
      <c r="K47" s="14">
        <f t="shared" si="0"/>
        <v>11718.531059380059</v>
      </c>
      <c r="L47" s="14">
        <v>1176687</v>
      </c>
      <c r="M47" s="15"/>
      <c r="N47" s="16">
        <f t="shared" si="7"/>
        <v>941349.6000000001</v>
      </c>
      <c r="O47" s="15"/>
      <c r="P47" s="15"/>
      <c r="Q47" s="22">
        <f t="shared" si="4"/>
        <v>800147.16</v>
      </c>
      <c r="R47" s="23">
        <f t="shared" si="5"/>
        <v>6503.146618985696</v>
      </c>
    </row>
    <row r="48" spans="1:18" ht="15.75">
      <c r="A48" s="3">
        <v>46</v>
      </c>
      <c r="B48" s="3">
        <v>6</v>
      </c>
      <c r="C48" s="3">
        <v>606</v>
      </c>
      <c r="D48" s="3">
        <v>6</v>
      </c>
      <c r="E48" s="4" t="s">
        <v>20</v>
      </c>
      <c r="F48" s="3">
        <v>2.9</v>
      </c>
      <c r="G48" s="5">
        <v>123.04</v>
      </c>
      <c r="H48" s="6">
        <f t="shared" si="1"/>
        <v>22.627500000000012</v>
      </c>
      <c r="I48" s="6">
        <v>100.4125</v>
      </c>
      <c r="J48" s="13">
        <f t="shared" si="2"/>
        <v>9620</v>
      </c>
      <c r="K48" s="14">
        <f t="shared" si="0"/>
        <v>11788.950578862194</v>
      </c>
      <c r="L48" s="14">
        <v>1183758</v>
      </c>
      <c r="M48" s="15"/>
      <c r="N48" s="16">
        <f t="shared" si="7"/>
        <v>947006.4</v>
      </c>
      <c r="O48" s="15"/>
      <c r="P48" s="15"/>
      <c r="Q48" s="22">
        <f t="shared" si="4"/>
        <v>804955.44</v>
      </c>
      <c r="R48" s="23">
        <f t="shared" si="5"/>
        <v>6542.225617685305</v>
      </c>
    </row>
    <row r="49" spans="1:18" ht="15.75">
      <c r="A49" s="3">
        <v>47</v>
      </c>
      <c r="B49" s="3">
        <v>6</v>
      </c>
      <c r="C49" s="3">
        <v>706</v>
      </c>
      <c r="D49" s="3">
        <v>7</v>
      </c>
      <c r="E49" s="4" t="s">
        <v>20</v>
      </c>
      <c r="F49" s="3">
        <v>2.9</v>
      </c>
      <c r="G49" s="5">
        <v>123.04</v>
      </c>
      <c r="H49" s="6">
        <f t="shared" si="1"/>
        <v>22.627500000000012</v>
      </c>
      <c r="I49" s="6">
        <v>100.4125</v>
      </c>
      <c r="J49" s="13">
        <f t="shared" si="2"/>
        <v>9678</v>
      </c>
      <c r="K49" s="14">
        <f t="shared" si="0"/>
        <v>11859.37009834433</v>
      </c>
      <c r="L49" s="14">
        <v>1190829</v>
      </c>
      <c r="M49" s="15"/>
      <c r="N49" s="16">
        <f t="shared" si="7"/>
        <v>952663.2000000001</v>
      </c>
      <c r="O49" s="15"/>
      <c r="P49" s="15"/>
      <c r="Q49" s="22">
        <f t="shared" si="4"/>
        <v>809763.7200000001</v>
      </c>
      <c r="R49" s="23">
        <f t="shared" si="5"/>
        <v>6581.304616384916</v>
      </c>
    </row>
    <row r="50" spans="1:18" ht="15.75">
      <c r="A50" s="3">
        <v>48</v>
      </c>
      <c r="B50" s="3">
        <v>6</v>
      </c>
      <c r="C50" s="3">
        <v>806</v>
      </c>
      <c r="D50" s="3">
        <v>8</v>
      </c>
      <c r="E50" s="4" t="s">
        <v>20</v>
      </c>
      <c r="F50" s="3">
        <v>2.9</v>
      </c>
      <c r="G50" s="5">
        <v>123.04</v>
      </c>
      <c r="H50" s="6">
        <f t="shared" si="1"/>
        <v>22.627500000000012</v>
      </c>
      <c r="I50" s="6">
        <v>100.4125</v>
      </c>
      <c r="J50" s="13">
        <f t="shared" si="2"/>
        <v>9563</v>
      </c>
      <c r="K50" s="14">
        <f t="shared" si="0"/>
        <v>11718.531059380059</v>
      </c>
      <c r="L50" s="14">
        <v>1176687</v>
      </c>
      <c r="M50" s="15"/>
      <c r="N50" s="16">
        <f t="shared" si="7"/>
        <v>941349.6000000001</v>
      </c>
      <c r="O50" s="15"/>
      <c r="P50" s="15"/>
      <c r="Q50" s="22">
        <f t="shared" si="4"/>
        <v>800147.16</v>
      </c>
      <c r="R50" s="23">
        <f t="shared" si="5"/>
        <v>6503.146618985696</v>
      </c>
    </row>
    <row r="51" spans="1:18" ht="15">
      <c r="A51" s="7" t="s">
        <v>22</v>
      </c>
      <c r="B51" s="8"/>
      <c r="C51" s="8"/>
      <c r="D51" s="8"/>
      <c r="E51" s="8"/>
      <c r="F51" s="9"/>
      <c r="G51" s="10">
        <f>SUM(G3:G50)</f>
        <v>5905.919999999999</v>
      </c>
      <c r="H51" s="10">
        <f>SUM(H3:H50)</f>
        <v>1086.1200000000015</v>
      </c>
      <c r="I51" s="10">
        <f>SUM(I3:I50)</f>
        <v>4819.8</v>
      </c>
      <c r="J51" s="13">
        <f t="shared" si="2"/>
        <v>9173</v>
      </c>
      <c r="K51" s="17">
        <f t="shared" si="0"/>
        <v>11240.242333706792</v>
      </c>
      <c r="L51" s="18">
        <f>SUM(L3:L50)</f>
        <v>54175720</v>
      </c>
      <c r="N51" s="19">
        <f>SUM(N2:N50)</f>
        <v>51546900.43999999</v>
      </c>
      <c r="O51">
        <f>N51/G51</f>
        <v>8728.005194787602</v>
      </c>
      <c r="Q51">
        <f>SUM(Q2:Q50)</f>
        <v>43814865.544</v>
      </c>
      <c r="R51" s="26">
        <f t="shared" si="5"/>
        <v>7418.80444435414</v>
      </c>
    </row>
    <row r="54" ht="14.25">
      <c r="J54">
        <f>J51*0.95</f>
        <v>8714.35</v>
      </c>
    </row>
    <row r="60" ht="14.25">
      <c r="L60">
        <v>9173</v>
      </c>
    </row>
    <row r="61" ht="14.25">
      <c r="L61">
        <f>L60*0.95</f>
        <v>8714.35</v>
      </c>
    </row>
  </sheetData>
  <sheetProtection/>
  <mergeCells count="13">
    <mergeCell ref="A51:F5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2022-05-16T07:30:59Z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A42BFB626BD548C681145B1E57ACBD13</vt:lpwstr>
  </property>
</Properties>
</file>