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<sst xmlns="http://schemas.openxmlformats.org/spreadsheetml/2006/main" count="46" uniqueCount="30">
  <si>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</si>
  <si>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</si>
  <si>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</si>
  <si>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</si>
  <si>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</si>
  <si>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</si>
  <si>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</si>
  <si>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</si>
  <si>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</si>
  <si>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</si>
  <si>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</si>
  <si>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</si>
  <si>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</si>
  <si>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</si>
  <si>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</si>
  <si>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</si>
  <si>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</si>
  <si>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</si>
  <si>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</si>
  <si>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</si>
  <si>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</si>
  <si>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</si>
  <si>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本楼栋总面积/均价</t>
  </si>
  <si>
    <t xml:space="preserve">   本栋销售住宅共1套，销售住宅总建筑面积：110.32㎡，套内面积：94.26㎡，分摊面积：16.05㎡，销售均价：5854.63元/㎡（建筑面积）、6851.82元/㎡（套内建筑面积）。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</si>
  <si>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2.上述“价格”指毛坯房价格（有备注的除外）。
3.建筑面积=套内建筑面积+分摊的共有建筑面积。</t>
  </si>
  <si>
    <t>备案机关：</t>
  </si>
  <si>
    <t>企业物价员：范思思</t>
  </si>
  <si>
    <t>价格举报投诉电话：12345</t>
  </si>
  <si>
    <t>企业投诉电话：0763-5203839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</si>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</sst>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9" fillId="9" borderId="0" applyNumberFormat="0" applyBorder="0" applyAlignment="0" applyProtection="0"/>
    <xf numFmtId="0" fontId="10" fillId="0" borderId="5" applyNumberFormat="0" applyFill="0" applyAlignment="0" applyProtection="0"/>
    <xf numFmtId="0" fontId="29" fillId="10" borderId="0" applyNumberFormat="0" applyBorder="0" applyAlignment="0" applyProtection="0"/>
    <xf numFmtId="0" fontId="17" fillId="11" borderId="6" applyNumberFormat="0" applyAlignment="0" applyProtection="0"/>
    <xf numFmtId="0" fontId="25" fillId="11" borderId="1" applyNumberFormat="0" applyAlignment="0" applyProtection="0"/>
    <xf numFmtId="0" fontId="12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7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3" fillId="0" borderId="10" xfId="22" applyNumberFormat="1" applyFont="1" applyFill="1" applyBorder="1" applyAlignment="1">
      <alignment horizontal="center" vertical="center" wrapText="1"/>
    </xf>
    <xf numFmtId="43" fontId="4" fillId="0" borderId="10" xfId="22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4" fillId="0" borderId="10" xfId="22" applyNumberFormat="1" applyFont="1" applyFill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3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R6" sqref="R6:R7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00390625" style="16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50390625" style="0" bestFit="1" customWidth="1"/>
    <col min="9" max="9" width="9.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9.50390625" style="0" customWidth="1"/>
    <col min="14" max="14" width="8.75390625" style="0" customWidth="1"/>
    <col min="15" max="15" width="7.625" style="0" customWidth="1"/>
    <col min="17" max="17" width="28.875" style="0" hidden="1" customWidth="1"/>
    <col min="18" max="19" width="13.875" style="0" bestFit="1" customWidth="1"/>
    <col min="20" max="20" width="12.75390625" style="0" bestFit="1" customWidth="1"/>
  </cols>
  <sheetData>
    <row r="1" spans="1:2" ht="18" customHeight="1">
      <c r="A1" s="17" t="s">
        <v>0</v>
      </c>
      <c r="B1" s="17"/>
    </row>
    <row r="2" spans="1:15" ht="40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36" customHeight="1">
      <c r="A3" s="19" t="s">
        <v>2</v>
      </c>
      <c r="B3" s="19"/>
      <c r="C3" s="20"/>
      <c r="D3" s="19"/>
      <c r="E3" s="19"/>
      <c r="F3" s="19"/>
      <c r="G3" s="19"/>
      <c r="H3" s="19"/>
      <c r="I3" s="19" t="s">
        <v>3</v>
      </c>
      <c r="K3" s="19" t="s">
        <v>4</v>
      </c>
      <c r="M3" s="33"/>
      <c r="N3" s="34"/>
      <c r="O3" s="34"/>
    </row>
    <row r="4" spans="1:15" ht="30" customHeight="1">
      <c r="A4" s="1" t="s">
        <v>5</v>
      </c>
      <c r="B4" s="2" t="s">
        <v>6</v>
      </c>
      <c r="C4" s="3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10" t="s">
        <v>13</v>
      </c>
      <c r="J4" s="2" t="s">
        <v>14</v>
      </c>
      <c r="K4" s="2" t="s">
        <v>15</v>
      </c>
      <c r="L4" s="10" t="s">
        <v>16</v>
      </c>
      <c r="M4" s="10" t="s">
        <v>17</v>
      </c>
      <c r="N4" s="2" t="s">
        <v>18</v>
      </c>
      <c r="O4" s="1" t="s">
        <v>19</v>
      </c>
    </row>
    <row r="5" spans="1:19" ht="14.25">
      <c r="A5" s="1"/>
      <c r="B5" s="2"/>
      <c r="C5" s="3"/>
      <c r="D5" s="2"/>
      <c r="E5" s="2"/>
      <c r="F5" s="2"/>
      <c r="G5" s="2"/>
      <c r="H5" s="2"/>
      <c r="I5" s="11"/>
      <c r="J5" s="2"/>
      <c r="K5" s="2"/>
      <c r="L5" s="11"/>
      <c r="M5" s="11"/>
      <c r="N5" s="2"/>
      <c r="O5" s="1"/>
      <c r="P5" s="35"/>
      <c r="S5" s="35"/>
    </row>
    <row r="6" spans="1:20" s="13" customFormat="1" ht="24.75" customHeight="1">
      <c r="A6" s="4">
        <v>1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36">
        <v>94.2601</v>
      </c>
      <c r="J6" s="12">
        <f>L6/G6</f>
        <v>5854.626206771518</v>
      </c>
      <c r="K6" s="12">
        <f>ROUNDDOWN(L6/I6,2)</f>
        <v>6851.81</v>
      </c>
      <c r="L6" s="12">
        <v>645853.09</v>
      </c>
      <c r="M6" s="37"/>
      <c r="N6" s="38" t="s">
        <v>21</v>
      </c>
      <c r="O6" s="39"/>
      <c r="Q6" s="44"/>
      <c r="R6" s="45"/>
      <c r="S6" s="45"/>
      <c r="T6" s="45"/>
    </row>
    <row r="7" spans="1:15" s="13" customFormat="1" ht="24.75" customHeight="1">
      <c r="A7" s="21" t="s">
        <v>22</v>
      </c>
      <c r="B7" s="21"/>
      <c r="C7" s="21"/>
      <c r="D7" s="21"/>
      <c r="E7" s="21"/>
      <c r="F7" s="22"/>
      <c r="G7" s="23">
        <f>SUM(G6:G6)</f>
        <v>110.315</v>
      </c>
      <c r="H7" s="23">
        <f>SUM(H6:H6)</f>
        <v>16.0549</v>
      </c>
      <c r="I7" s="23">
        <f>SUM(I6:I6)</f>
        <v>94.2601</v>
      </c>
      <c r="J7" s="12">
        <f>L7/G7</f>
        <v>5854.626206771518</v>
      </c>
      <c r="K7" s="12">
        <f>L7/I7</f>
        <v>6851.818425823864</v>
      </c>
      <c r="L7" s="40">
        <f>SUM(L6:L6)</f>
        <v>645853.09</v>
      </c>
      <c r="M7" s="23"/>
      <c r="N7" s="38" t="s">
        <v>21</v>
      </c>
      <c r="O7" s="41"/>
    </row>
    <row r="8" spans="1:15" s="13" customFormat="1" ht="31.5" customHeight="1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42"/>
    </row>
    <row r="9" spans="1:15" s="13" customFormat="1" ht="66.75" customHeight="1">
      <c r="A9" s="26" t="s">
        <v>24</v>
      </c>
      <c r="B9" s="27"/>
      <c r="C9" s="27"/>
      <c r="D9" s="27"/>
      <c r="E9" s="27"/>
      <c r="F9" s="27"/>
      <c r="G9" s="28"/>
      <c r="H9" s="28"/>
      <c r="I9" s="28"/>
      <c r="J9" s="28"/>
      <c r="K9" s="28"/>
      <c r="L9" s="28"/>
      <c r="M9" s="27"/>
      <c r="N9" s="27"/>
      <c r="O9" s="27"/>
    </row>
    <row r="10" spans="1:15" s="13" customFormat="1" ht="24.75" customHeight="1">
      <c r="A10" s="29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43" t="s">
        <v>26</v>
      </c>
      <c r="L10" s="43"/>
      <c r="M10" s="29"/>
      <c r="N10" s="31"/>
      <c r="O10" s="31"/>
    </row>
    <row r="11" spans="1:15" s="13" customFormat="1" ht="24.75" customHeight="1">
      <c r="A11" s="30" t="s">
        <v>27</v>
      </c>
      <c r="B11" s="30"/>
      <c r="C11" s="30"/>
      <c r="D11" s="30"/>
      <c r="E11" s="30"/>
      <c r="F11" s="31"/>
      <c r="G11" s="31"/>
      <c r="H11" s="31"/>
      <c r="I11" s="31"/>
      <c r="J11" s="31"/>
      <c r="K11" s="43" t="s">
        <v>28</v>
      </c>
      <c r="L11" s="43"/>
      <c r="M11" s="29"/>
      <c r="N11" s="31"/>
      <c r="O11" s="31"/>
    </row>
    <row r="12" spans="1:5" s="13" customFormat="1" ht="24.75" customHeight="1">
      <c r="A12" s="29" t="s">
        <v>29</v>
      </c>
      <c r="B12" s="29"/>
      <c r="C12" s="29"/>
      <c r="D12" s="29"/>
      <c r="E12" s="29"/>
    </row>
    <row r="13" s="13" customFormat="1" ht="24.75" customHeight="1">
      <c r="C13" s="32"/>
    </row>
    <row r="14" s="13" customFormat="1" ht="24.75" customHeight="1">
      <c r="C14" s="32"/>
    </row>
    <row r="15" s="13" customFormat="1" ht="24.75" customHeight="1">
      <c r="C15" s="32"/>
    </row>
    <row r="16" s="13" customFormat="1" ht="24.75" customHeight="1">
      <c r="C16" s="32"/>
    </row>
    <row r="17" s="13" customFormat="1" ht="24.75" customHeight="1">
      <c r="C17" s="32"/>
    </row>
    <row r="18" s="13" customFormat="1" ht="24.75" customHeight="1">
      <c r="C18" s="32"/>
    </row>
    <row r="19" s="13" customFormat="1" ht="24.75" customHeight="1">
      <c r="C19" s="32"/>
    </row>
    <row r="20" s="13" customFormat="1" ht="24.75" customHeight="1">
      <c r="C20" s="32"/>
    </row>
    <row r="21" s="13" customFormat="1" ht="30.75" customHeight="1">
      <c r="C21" s="32"/>
    </row>
    <row r="22" ht="42" customHeight="1"/>
    <row r="23" ht="51.75" customHeight="1"/>
    <row r="24" ht="27" customHeight="1"/>
    <row r="25" ht="25.5" customHeight="1"/>
  </sheetData>
  <sheetProtection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workbookViewId="0" topLeftCell="A1">
      <selection activeCell="M5" sqref="M5:M7"/>
    </sheetView>
  </sheetViews>
  <sheetFormatPr defaultColWidth="9.00390625" defaultRowHeight="14.25"/>
  <cols>
    <col min="7" max="7" width="9.50390625" style="0" bestFit="1" customWidth="1"/>
    <col min="10" max="10" width="11.625" style="0" bestFit="1" customWidth="1"/>
    <col min="12" max="13" width="15.00390625" style="0" bestFit="1" customWidth="1"/>
    <col min="14" max="14" width="12.75390625" style="0" customWidth="1"/>
  </cols>
  <sheetData>
    <row r="3" spans="1:12" ht="14.25">
      <c r="A3" s="1" t="s">
        <v>5</v>
      </c>
      <c r="B3" s="2" t="s">
        <v>6</v>
      </c>
      <c r="C3" s="3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10" t="s">
        <v>13</v>
      </c>
      <c r="J3" s="2" t="s">
        <v>14</v>
      </c>
      <c r="K3" s="2" t="s">
        <v>15</v>
      </c>
      <c r="L3" s="10" t="s">
        <v>16</v>
      </c>
    </row>
    <row r="4" spans="1:12" ht="27" customHeight="1">
      <c r="A4" s="1"/>
      <c r="B4" s="2"/>
      <c r="C4" s="3"/>
      <c r="D4" s="2"/>
      <c r="E4" s="2"/>
      <c r="F4" s="2"/>
      <c r="G4" s="2"/>
      <c r="H4" s="2"/>
      <c r="I4" s="11"/>
      <c r="J4" s="2"/>
      <c r="K4" s="2"/>
      <c r="L4" s="11"/>
    </row>
    <row r="5" spans="1:15" ht="15.75">
      <c r="A5" s="4">
        <v>1</v>
      </c>
      <c r="B5" s="4">
        <v>1</v>
      </c>
      <c r="C5" s="5">
        <v>1002</v>
      </c>
      <c r="D5" s="4">
        <v>10</v>
      </c>
      <c r="E5" s="6" t="s">
        <v>20</v>
      </c>
      <c r="F5" s="4">
        <v>2.9</v>
      </c>
      <c r="G5" s="7">
        <f>H5+I5</f>
        <v>110.315</v>
      </c>
      <c r="H5" s="8">
        <v>16.0549</v>
      </c>
      <c r="I5" s="8">
        <v>94.2601</v>
      </c>
      <c r="J5" s="12">
        <f>ROUNDDOWN(L5/G5,2)</f>
        <v>8266.96</v>
      </c>
      <c r="K5" s="12">
        <f>ROUNDDOWN(L5/I5,2)</f>
        <v>9675.03</v>
      </c>
      <c r="L5" s="12">
        <v>911970</v>
      </c>
      <c r="M5" s="13">
        <f>L5*0.805</f>
        <v>734135.8500000001</v>
      </c>
      <c r="N5">
        <f>M5*0.85</f>
        <v>624015.4725</v>
      </c>
      <c r="O5">
        <v>624437</v>
      </c>
    </row>
    <row r="6" spans="1:15" ht="15.75">
      <c r="A6" s="4">
        <v>2</v>
      </c>
      <c r="B6" s="4">
        <v>1</v>
      </c>
      <c r="C6" s="5">
        <v>1102</v>
      </c>
      <c r="D6" s="4">
        <v>10</v>
      </c>
      <c r="E6" s="6" t="s">
        <v>20</v>
      </c>
      <c r="F6" s="4">
        <v>2.9</v>
      </c>
      <c r="G6" s="7">
        <f>H6+I6</f>
        <v>110.315</v>
      </c>
      <c r="H6" s="8">
        <v>16.0549</v>
      </c>
      <c r="I6" s="8">
        <v>94.2601</v>
      </c>
      <c r="J6" s="12">
        <f>ROUNDDOWN(L6/G6,2)</f>
        <v>8266.96</v>
      </c>
      <c r="K6" s="12">
        <f>ROUNDDOWN(L6/I6,2)</f>
        <v>9675.03</v>
      </c>
      <c r="L6" s="12">
        <v>911970</v>
      </c>
      <c r="M6" s="14">
        <f>L6*1.03</f>
        <v>939329.1</v>
      </c>
      <c r="N6">
        <f>M6*0.85</f>
        <v>798429.735</v>
      </c>
      <c r="O6">
        <v>628849</v>
      </c>
    </row>
    <row r="7" spans="1:15" ht="15.75">
      <c r="A7" s="4">
        <v>3</v>
      </c>
      <c r="B7" s="4">
        <v>1</v>
      </c>
      <c r="C7" s="5">
        <v>1105</v>
      </c>
      <c r="D7" s="4">
        <v>11</v>
      </c>
      <c r="E7" s="6" t="s">
        <v>20</v>
      </c>
      <c r="F7" s="4">
        <v>2.9</v>
      </c>
      <c r="G7" s="7">
        <f>H7+I7</f>
        <v>90.1794</v>
      </c>
      <c r="H7" s="8">
        <v>13.1244</v>
      </c>
      <c r="I7" s="8">
        <v>77.055</v>
      </c>
      <c r="J7" s="12">
        <f>ROUNDDOWN(L7/G7,2)</f>
        <v>7983.3</v>
      </c>
      <c r="K7" s="12">
        <f>ROUNDDOWN(L7/I7,2)</f>
        <v>9343.06</v>
      </c>
      <c r="L7" s="12">
        <v>719930</v>
      </c>
      <c r="M7" s="13">
        <f>L7*0.942</f>
        <v>678174.0599999999</v>
      </c>
      <c r="N7">
        <f>M7*0.85</f>
        <v>576447.9509999999</v>
      </c>
      <c r="O7">
        <v>576659</v>
      </c>
    </row>
    <row r="9" spans="7:14" ht="14.25">
      <c r="G9" s="9">
        <f>SUM(G5:G8)</f>
        <v>310.8094</v>
      </c>
      <c r="J9" s="9">
        <f>L9/G9</f>
        <v>8184.66236864136</v>
      </c>
      <c r="L9" s="15">
        <f>SUM(L5:L8)</f>
        <v>2543870</v>
      </c>
      <c r="M9">
        <f>SUM(M5:M8)</f>
        <v>2351639.0100000002</v>
      </c>
      <c r="N9">
        <f>SUM(N5:N8)</f>
        <v>1998893.1585</v>
      </c>
    </row>
    <row r="10" ht="14.25">
      <c r="J10">
        <v>7949</v>
      </c>
    </row>
    <row r="11" spans="10:14" ht="14.25">
      <c r="J11">
        <f>J10*0.95</f>
        <v>7551.549999999999</v>
      </c>
      <c r="M11" s="9">
        <f>M9/G9</f>
        <v>7566.177245604542</v>
      </c>
      <c r="N11" s="9">
        <f>N9/G9</f>
        <v>6431.25065876386</v>
      </c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2022-07-08T07:09:40Z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31CC500D9185403BB2930779F93C198E</vt:lpwstr>
  </property>
</Properties>
</file>