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附件2" sheetId="1" r:id="rId1"/>
    <sheet name="Sheet1" sheetId="2" r:id="rId2"/>
  </sheets>
  <definedNames>
    <definedName name="_xlnm._FilterDatabase" localSheetId="0" hidden="1">'附件2'!$A$4:$U$12</definedName>
  </definedNames>
  <calcPr fullCalcOnLoad="1"/>
</workbook>
</file>

<file path=xl/sharedStrings.xml><?xml version="1.0" encoding="utf-8"?>
<sst xmlns="http://schemas.openxmlformats.org/spreadsheetml/2006/main" count="149" uniqueCount="32">
  <si>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</si>
  <si>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</si>
  <si>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</si>
  <si>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</si>
  <si>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海伦源筑花园4#楼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</si>
  <si>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</si>
  <si>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</si>
  <si>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</si>
  <si>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</si>
  <si>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</si>
  <si>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</si>
  <si>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</si>
  <si>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</si>
  <si>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</si>
  <si>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</si>
  <si>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</si>
  <si>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</si>
  <si>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</si>
  <si>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</si>
  <si>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</si>
  <si>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</si>
  <si>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</si>
  <si>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毛坯</t>
  </si>
  <si>
    <t>本楼栋总面积/均价</t>
  </si>
  <si>
    <t xml:space="preserve">   本栋销售住宅共1套，销售住宅总建筑面积：123.08㎡，套内面积：105.93㎡，分摊面积：17.87㎡，销售均价：5451.54元/㎡（建筑面积）、6371.19元/㎡（套内建筑面积）。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</si>
  <si>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</si>
  <si>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</si>
  <si>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</si>
  <si>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</si>
  <si>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</si>
  <si>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</si>
  <si>
    <t>三房二厅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</si>
</sst>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3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theme="1"/>
      <name val="宋体"/>
      <family val="0"/>
    </font>
    <font>
      <sz val="11"/>
      <color theme="1"/>
      <name val="Times New Roman"/>
      <family val="1"/>
    </font>
    <font>
      <sz val="11"/>
      <color theme="1"/>
      <name val="宋体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44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6" fillId="3" borderId="0" applyNumberFormat="0" applyBorder="0" applyAlignment="0" applyProtection="0"/>
    <xf numFmtId="0" fontId="13" fillId="4" borderId="1" applyNumberFormat="0" applyAlignment="0" applyProtection="0"/>
    <xf numFmtId="41" fontId="0" fillId="0" borderId="0" applyFont="0" applyFill="0" applyBorder="0" applyAlignment="0" applyProtection="0"/>
    <xf numFmtId="0" fontId="6" fillId="5" borderId="0" applyNumberFormat="0" applyBorder="0" applyAlignment="0" applyProtection="0"/>
    <xf numFmtId="0" fontId="19" fillId="6" borderId="0" applyNumberFormat="0" applyBorder="0" applyAlignment="0" applyProtection="0"/>
    <xf numFmtId="43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6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0" fillId="10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6" fillId="11" borderId="0" applyNumberFormat="0" applyBorder="0" applyAlignment="0" applyProtection="0"/>
    <xf numFmtId="0" fontId="15" fillId="0" borderId="5" applyNumberFormat="0" applyFill="0" applyAlignment="0" applyProtection="0"/>
    <xf numFmtId="0" fontId="16" fillId="4" borderId="0" applyNumberFormat="0" applyBorder="0" applyAlignment="0" applyProtection="0"/>
    <xf numFmtId="0" fontId="26" fillId="5" borderId="6" applyNumberFormat="0" applyAlignment="0" applyProtection="0"/>
    <xf numFmtId="0" fontId="30" fillId="12" borderId="0" applyNumberFormat="0" applyBorder="0" applyAlignment="0" applyProtection="0"/>
    <xf numFmtId="0" fontId="27" fillId="5" borderId="1" applyNumberFormat="0" applyAlignment="0" applyProtection="0"/>
    <xf numFmtId="0" fontId="28" fillId="13" borderId="7" applyNumberFormat="0" applyAlignment="0" applyProtection="0"/>
    <xf numFmtId="0" fontId="6" fillId="14" borderId="0" applyNumberFormat="0" applyBorder="0" applyAlignment="0" applyProtection="0"/>
    <xf numFmtId="0" fontId="16" fillId="15" borderId="0" applyNumberFormat="0" applyBorder="0" applyAlignment="0" applyProtection="0"/>
    <xf numFmtId="0" fontId="20" fillId="0" borderId="8" applyNumberFormat="0" applyFill="0" applyAlignment="0" applyProtection="0"/>
    <xf numFmtId="0" fontId="3" fillId="0" borderId="9" applyNumberFormat="0" applyFill="0" applyAlignment="0" applyProtection="0"/>
    <xf numFmtId="0" fontId="30" fillId="16" borderId="0" applyNumberFormat="0" applyBorder="0" applyAlignment="0" applyProtection="0"/>
    <xf numFmtId="0" fontId="14" fillId="14" borderId="0" applyNumberFormat="0" applyBorder="0" applyAlignment="0" applyProtection="0"/>
    <xf numFmtId="0" fontId="17" fillId="17" borderId="0" applyNumberFormat="0" applyBorder="0" applyAlignment="0" applyProtection="0"/>
    <xf numFmtId="0" fontId="29" fillId="18" borderId="0" applyNumberFormat="0" applyBorder="0" applyAlignment="0" applyProtection="0"/>
    <xf numFmtId="0" fontId="6" fillId="19" borderId="0" applyNumberFormat="0" applyBorder="0" applyAlignment="0" applyProtection="0"/>
    <xf numFmtId="0" fontId="1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9" borderId="0" applyNumberFormat="0" applyBorder="0" applyAlignment="0" applyProtection="0"/>
    <xf numFmtId="0" fontId="29" fillId="22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16" fillId="13" borderId="0" applyNumberFormat="0" applyBorder="0" applyAlignment="0" applyProtection="0"/>
    <xf numFmtId="0" fontId="16" fillId="23" borderId="0" applyNumberFormat="0" applyBorder="0" applyAlignment="0" applyProtection="0"/>
    <xf numFmtId="0" fontId="29" fillId="24" borderId="0" applyNumberFormat="0" applyBorder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30" fillId="25" borderId="0" applyNumberFormat="0" applyBorder="0" applyAlignment="0" applyProtection="0"/>
    <xf numFmtId="0" fontId="16" fillId="26" borderId="0" applyNumberFormat="0" applyBorder="0" applyAlignment="0" applyProtection="0"/>
    <xf numFmtId="0" fontId="6" fillId="19" borderId="0" applyNumberFormat="0" applyBorder="0" applyAlignment="0" applyProtection="0"/>
    <xf numFmtId="0" fontId="30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6" fillId="5" borderId="0" applyNumberFormat="0" applyBorder="0" applyAlignment="0" applyProtection="0"/>
    <xf numFmtId="0" fontId="30" fillId="30" borderId="0" applyNumberFormat="0" applyBorder="0" applyAlignment="0" applyProtection="0"/>
    <xf numFmtId="0" fontId="16" fillId="5" borderId="0" applyNumberFormat="0" applyBorder="0" applyAlignment="0" applyProtection="0"/>
    <xf numFmtId="0" fontId="30" fillId="31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4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76" fontId="32" fillId="0" borderId="10" xfId="0" applyNumberFormat="1" applyFont="1" applyFill="1" applyBorder="1" applyAlignment="1">
      <alignment horizontal="center" vertical="center" wrapText="1"/>
    </xf>
    <xf numFmtId="0" fontId="4" fillId="4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6" fontId="32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34" fillId="0" borderId="0" xfId="0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11" fillId="0" borderId="16" xfId="0" applyFont="1" applyBorder="1" applyAlignment="1">
      <alignment horizontal="left" vertical="top" wrapText="1"/>
    </xf>
    <xf numFmtId="0" fontId="0" fillId="0" borderId="16" xfId="0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177" fontId="10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177" fontId="10" fillId="0" borderId="0" xfId="0" applyNumberFormat="1" applyFont="1" applyFill="1" applyAlignment="1">
      <alignment vertical="center" wrapText="1"/>
    </xf>
    <xf numFmtId="177" fontId="0" fillId="0" borderId="0" xfId="0" applyNumberFormat="1" applyFill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0" borderId="17" xfId="0" applyBorder="1" applyAlignment="1">
      <alignment vertical="center" wrapText="1"/>
    </xf>
    <xf numFmtId="177" fontId="1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177" fontId="1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60% - 着色 3" xfId="63"/>
    <cellStyle name="20% - 强调文字颜色 4" xfId="64"/>
    <cellStyle name="40% - 强调文字颜色 4" xfId="65"/>
    <cellStyle name="20% - 着色 1" xfId="66"/>
    <cellStyle name="强调文字颜色 5" xfId="67"/>
    <cellStyle name="40% - 强调文字颜色 5" xfId="68"/>
    <cellStyle name="20% - 着色 2" xfId="69"/>
    <cellStyle name="60% - 强调文字颜色 5" xfId="70"/>
    <cellStyle name="强调文字颜色 6" xfId="71"/>
    <cellStyle name="40% - 强调文字颜色 6" xfId="72"/>
    <cellStyle name="20% - 着色 3" xfId="73"/>
    <cellStyle name="60% - 强调文字颜色 6" xfId="74"/>
    <cellStyle name="20% - 着色 4" xfId="75"/>
    <cellStyle name="着色 2" xfId="76"/>
    <cellStyle name="20% - 着色 6" xfId="77"/>
    <cellStyle name="40% - 着色 1" xfId="78"/>
    <cellStyle name="40% - 着色 2" xfId="79"/>
    <cellStyle name="40% - 着色 6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85" zoomScaleNormal="85" workbookViewId="0" topLeftCell="A1">
      <selection activeCell="S9" sqref="S9"/>
    </sheetView>
  </sheetViews>
  <sheetFormatPr defaultColWidth="9.00390625" defaultRowHeight="14.25"/>
  <cols>
    <col min="1" max="1" width="3.875" style="0" customWidth="1"/>
    <col min="2" max="2" width="7.875" style="0" customWidth="1"/>
    <col min="3" max="3" width="7.875" style="23" customWidth="1"/>
    <col min="4" max="4" width="6.375" style="24" customWidth="1"/>
    <col min="5" max="5" width="9.125" style="23" customWidth="1"/>
    <col min="6" max="6" width="6.125" style="23" customWidth="1"/>
    <col min="7" max="7" width="9.625" style="23" customWidth="1"/>
    <col min="8" max="8" width="9.50390625" style="23" bestFit="1" customWidth="1"/>
    <col min="9" max="9" width="9.625" style="23" customWidth="1"/>
    <col min="10" max="10" width="10.625" style="0" customWidth="1"/>
    <col min="11" max="12" width="11.125" style="0" customWidth="1"/>
    <col min="13" max="13" width="9.875" style="0" customWidth="1"/>
    <col min="14" max="14" width="8.75390625" style="0" customWidth="1"/>
    <col min="15" max="15" width="9.00390625" style="0" customWidth="1"/>
    <col min="17" max="17" width="14.375" style="0" hidden="1" customWidth="1"/>
    <col min="18" max="18" width="12.625" style="0" hidden="1" customWidth="1"/>
    <col min="19" max="19" width="12.625" style="0" bestFit="1" customWidth="1"/>
  </cols>
  <sheetData>
    <row r="1" spans="1:2" ht="18" customHeight="1">
      <c r="A1" s="25" t="s">
        <v>0</v>
      </c>
      <c r="B1" s="25"/>
    </row>
    <row r="2" spans="1:15" ht="40.5" customHeight="1">
      <c r="A2" s="26" t="s">
        <v>1</v>
      </c>
      <c r="B2" s="26"/>
      <c r="C2" s="26"/>
      <c r="D2" s="26"/>
      <c r="E2" s="26"/>
      <c r="F2" s="26"/>
      <c r="G2" s="27"/>
      <c r="H2" s="27"/>
      <c r="I2" s="27"/>
      <c r="J2" s="26"/>
      <c r="K2" s="26"/>
      <c r="L2" s="26"/>
      <c r="M2" s="26"/>
      <c r="N2" s="26"/>
      <c r="O2" s="26"/>
    </row>
    <row r="3" spans="1:15" ht="36" customHeight="1">
      <c r="A3" s="28" t="s">
        <v>2</v>
      </c>
      <c r="B3" s="28"/>
      <c r="C3" s="29"/>
      <c r="D3" s="30"/>
      <c r="E3" s="29"/>
      <c r="F3" s="29"/>
      <c r="G3" s="29"/>
      <c r="H3" s="29"/>
      <c r="I3" s="29" t="s">
        <v>3</v>
      </c>
      <c r="K3" s="29" t="s">
        <v>4</v>
      </c>
      <c r="M3" s="46"/>
      <c r="N3" s="47"/>
      <c r="O3" s="47"/>
    </row>
    <row r="4" spans="1:15" ht="30" customHeight="1">
      <c r="A4" s="1" t="s">
        <v>5</v>
      </c>
      <c r="B4" s="2" t="s">
        <v>6</v>
      </c>
      <c r="C4" s="3" t="s">
        <v>7</v>
      </c>
      <c r="D4" s="4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13" t="s">
        <v>13</v>
      </c>
      <c r="J4" s="2" t="s">
        <v>14</v>
      </c>
      <c r="K4" s="2" t="s">
        <v>15</v>
      </c>
      <c r="L4" s="14" t="s">
        <v>16</v>
      </c>
      <c r="M4" s="14" t="s">
        <v>17</v>
      </c>
      <c r="N4" s="2" t="s">
        <v>18</v>
      </c>
      <c r="O4" s="1" t="s">
        <v>19</v>
      </c>
    </row>
    <row r="5" spans="1:15" ht="14.25">
      <c r="A5" s="1"/>
      <c r="B5" s="2"/>
      <c r="C5" s="3"/>
      <c r="D5" s="4"/>
      <c r="E5" s="3"/>
      <c r="F5" s="3"/>
      <c r="G5" s="3"/>
      <c r="H5" s="3"/>
      <c r="I5" s="15"/>
      <c r="J5" s="2"/>
      <c r="K5" s="2"/>
      <c r="L5" s="16"/>
      <c r="M5" s="16"/>
      <c r="N5" s="2"/>
      <c r="O5" s="1"/>
    </row>
    <row r="6" spans="1:19" s="21" customFormat="1" ht="24.75" customHeight="1">
      <c r="A6" s="6">
        <v>1</v>
      </c>
      <c r="B6" s="6">
        <v>4</v>
      </c>
      <c r="C6" s="6">
        <v>203</v>
      </c>
      <c r="D6" s="7">
        <v>2</v>
      </c>
      <c r="E6" s="8" t="s">
        <v>20</v>
      </c>
      <c r="F6" s="6">
        <v>2.9</v>
      </c>
      <c r="G6" s="9">
        <v>123.8</v>
      </c>
      <c r="H6" s="9">
        <f>G6-I6</f>
        <v>17.86999999999999</v>
      </c>
      <c r="I6" s="9">
        <v>105.93</v>
      </c>
      <c r="J6" s="9">
        <f>L6/G6</f>
        <v>5451.536689216478</v>
      </c>
      <c r="K6" s="9">
        <f>L6/I6</f>
        <v>6371.190806428774</v>
      </c>
      <c r="L6" s="9">
        <f>(747810.85*0.95+1)*0.95</f>
        <v>674900.242125</v>
      </c>
      <c r="M6" s="9"/>
      <c r="N6" s="48" t="s">
        <v>21</v>
      </c>
      <c r="O6" s="48" t="s">
        <v>22</v>
      </c>
      <c r="P6" s="49"/>
      <c r="Q6" s="59">
        <v>545514</v>
      </c>
      <c r="R6" s="21">
        <f>Q6/0.85</f>
        <v>641781.1764705882</v>
      </c>
      <c r="S6" s="60"/>
    </row>
    <row r="7" spans="1:16" s="22" customFormat="1" ht="24.75" customHeight="1">
      <c r="A7" s="31" t="s">
        <v>23</v>
      </c>
      <c r="B7" s="31"/>
      <c r="C7" s="31"/>
      <c r="D7" s="31"/>
      <c r="E7" s="31"/>
      <c r="F7" s="32"/>
      <c r="G7" s="9">
        <f>SUM(G6:G6)</f>
        <v>123.8</v>
      </c>
      <c r="H7" s="9">
        <f>SUM(H6:H6)</f>
        <v>17.86999999999999</v>
      </c>
      <c r="I7" s="9">
        <f>I6</f>
        <v>105.93</v>
      </c>
      <c r="J7" s="9">
        <f>L7/G7</f>
        <v>5451.536689216478</v>
      </c>
      <c r="K7" s="9">
        <f>SUM(K6:K6)</f>
        <v>6371.190806428774</v>
      </c>
      <c r="L7" s="9">
        <f>SUM(L6:L6)</f>
        <v>674900.242125</v>
      </c>
      <c r="M7" s="50"/>
      <c r="N7" s="18"/>
      <c r="O7" s="18"/>
      <c r="P7" s="51"/>
    </row>
    <row r="8" spans="1:16" s="22" customFormat="1" ht="33" customHeight="1">
      <c r="A8" s="33" t="s">
        <v>24</v>
      </c>
      <c r="B8" s="34"/>
      <c r="C8" s="34"/>
      <c r="D8" s="34"/>
      <c r="E8" s="34"/>
      <c r="F8" s="34"/>
      <c r="G8" s="35"/>
      <c r="H8" s="35"/>
      <c r="I8" s="35"/>
      <c r="J8" s="34"/>
      <c r="K8" s="34"/>
      <c r="L8" s="34"/>
      <c r="M8" s="34"/>
      <c r="N8" s="34"/>
      <c r="O8" s="52"/>
      <c r="P8" s="51"/>
    </row>
    <row r="9" spans="1:18" s="22" customFormat="1" ht="72" customHeight="1">
      <c r="A9" s="36" t="s">
        <v>25</v>
      </c>
      <c r="B9" s="37"/>
      <c r="C9" s="37"/>
      <c r="D9" s="37"/>
      <c r="E9" s="37"/>
      <c r="F9" s="37"/>
      <c r="G9" s="38"/>
      <c r="H9" s="38"/>
      <c r="I9" s="38"/>
      <c r="J9" s="37"/>
      <c r="K9" s="37"/>
      <c r="L9" s="37"/>
      <c r="M9" s="37"/>
      <c r="N9" s="37"/>
      <c r="O9" s="37"/>
      <c r="P9" s="51"/>
      <c r="R9" s="21"/>
    </row>
    <row r="10" spans="1:16" s="22" customFormat="1" ht="24.75" customHeight="1">
      <c r="A10" s="39" t="s">
        <v>26</v>
      </c>
      <c r="B10" s="39"/>
      <c r="C10" s="39"/>
      <c r="D10" s="39"/>
      <c r="E10" s="39"/>
      <c r="F10" s="40"/>
      <c r="G10" s="40"/>
      <c r="H10" s="41"/>
      <c r="I10" s="40"/>
      <c r="J10" s="53"/>
      <c r="M10" s="39"/>
      <c r="N10" s="54"/>
      <c r="O10" s="54"/>
      <c r="P10" s="51"/>
    </row>
    <row r="11" spans="1:16" s="22" customFormat="1" ht="24.75" customHeight="1">
      <c r="A11" s="39" t="s">
        <v>27</v>
      </c>
      <c r="B11" s="39"/>
      <c r="C11" s="39"/>
      <c r="D11" s="39"/>
      <c r="E11" s="39"/>
      <c r="F11" s="42"/>
      <c r="G11" s="42"/>
      <c r="H11" s="43"/>
      <c r="I11" s="42"/>
      <c r="J11" s="55"/>
      <c r="K11" s="46" t="s">
        <v>28</v>
      </c>
      <c r="L11" s="56"/>
      <c r="M11" s="39"/>
      <c r="N11" s="54"/>
      <c r="O11" s="54"/>
      <c r="P11" s="57"/>
    </row>
    <row r="12" spans="1:16" s="22" customFormat="1" ht="24.75" customHeight="1">
      <c r="A12" s="39" t="s">
        <v>29</v>
      </c>
      <c r="B12" s="39"/>
      <c r="C12" s="39"/>
      <c r="D12" s="39"/>
      <c r="E12" s="39"/>
      <c r="F12" s="21"/>
      <c r="G12" s="21"/>
      <c r="H12" s="44"/>
      <c r="I12" s="21"/>
      <c r="J12" s="58"/>
      <c r="K12" s="46" t="s">
        <v>30</v>
      </c>
      <c r="L12" s="56"/>
      <c r="P12" s="51"/>
    </row>
    <row r="13" spans="3:9" s="22" customFormat="1" ht="24.75" customHeight="1">
      <c r="C13" s="21"/>
      <c r="D13" s="45"/>
      <c r="E13" s="21"/>
      <c r="F13" s="21"/>
      <c r="G13" s="21"/>
      <c r="H13" s="21"/>
      <c r="I13" s="21"/>
    </row>
    <row r="14" spans="3:9" s="22" customFormat="1" ht="24.75" customHeight="1">
      <c r="C14" s="21"/>
      <c r="D14" s="45"/>
      <c r="E14" s="21"/>
      <c r="F14" s="21"/>
      <c r="G14" s="21"/>
      <c r="H14" s="21"/>
      <c r="I14" s="21"/>
    </row>
    <row r="15" spans="3:9" s="22" customFormat="1" ht="24.75" customHeight="1">
      <c r="C15" s="21"/>
      <c r="D15" s="45"/>
      <c r="E15" s="21"/>
      <c r="F15" s="21"/>
      <c r="G15" s="21"/>
      <c r="H15" s="21"/>
      <c r="I15" s="21"/>
    </row>
    <row r="16" spans="3:9" s="22" customFormat="1" ht="24.75" customHeight="1">
      <c r="C16" s="21"/>
      <c r="D16" s="45"/>
      <c r="E16" s="21"/>
      <c r="F16" s="21"/>
      <c r="G16" s="21"/>
      <c r="H16" s="21"/>
      <c r="I16" s="21"/>
    </row>
    <row r="17" spans="3:9" s="22" customFormat="1" ht="24.75" customHeight="1">
      <c r="C17" s="21"/>
      <c r="D17" s="45"/>
      <c r="E17" s="21"/>
      <c r="F17" s="21"/>
      <c r="G17" s="21"/>
      <c r="H17" s="21"/>
      <c r="I17" s="21"/>
    </row>
    <row r="18" spans="3:9" s="22" customFormat="1" ht="24.75" customHeight="1">
      <c r="C18" s="21"/>
      <c r="D18" s="45"/>
      <c r="E18" s="21"/>
      <c r="F18" s="21"/>
      <c r="G18" s="21"/>
      <c r="H18" s="21"/>
      <c r="I18" s="21"/>
    </row>
    <row r="19" spans="3:9" s="22" customFormat="1" ht="24.75" customHeight="1">
      <c r="C19" s="21"/>
      <c r="D19" s="45"/>
      <c r="E19" s="21"/>
      <c r="F19" s="21"/>
      <c r="G19" s="21"/>
      <c r="H19" s="21"/>
      <c r="I19" s="21"/>
    </row>
    <row r="20" spans="3:9" s="22" customFormat="1" ht="30.75" customHeight="1">
      <c r="C20" s="21"/>
      <c r="D20" s="45"/>
      <c r="E20" s="21"/>
      <c r="F20" s="21"/>
      <c r="G20" s="21"/>
      <c r="H20" s="21"/>
      <c r="I20" s="21"/>
    </row>
    <row r="21" ht="42" customHeight="1"/>
    <row r="22" ht="51.75" customHeight="1"/>
    <row r="23" ht="27" customHeight="1"/>
    <row r="24" ht="25.5" customHeight="1"/>
  </sheetData>
  <sheetProtection/>
  <autoFilter ref="A4:U12"/>
  <mergeCells count="23">
    <mergeCell ref="A1:B1"/>
    <mergeCell ref="A2:O2"/>
    <mergeCell ref="A7:F7"/>
    <mergeCell ref="A8:O8"/>
    <mergeCell ref="A9:O9"/>
    <mergeCell ref="A10:E10"/>
    <mergeCell ref="A11:E11"/>
    <mergeCell ref="A12:E1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workbookViewId="0" topLeftCell="A13">
      <selection activeCell="Q35" sqref="Q35"/>
    </sheetView>
  </sheetViews>
  <sheetFormatPr defaultColWidth="9.00390625" defaultRowHeight="14.25"/>
  <cols>
    <col min="12" max="12" width="10.875" style="0" customWidth="1"/>
  </cols>
  <sheetData>
    <row r="1" spans="1:15" ht="14.25">
      <c r="A1" s="1" t="s">
        <v>5</v>
      </c>
      <c r="B1" s="2" t="s">
        <v>6</v>
      </c>
      <c r="C1" s="3" t="s">
        <v>7</v>
      </c>
      <c r="D1" s="4" t="s">
        <v>8</v>
      </c>
      <c r="E1" s="3" t="s">
        <v>9</v>
      </c>
      <c r="F1" s="3" t="s">
        <v>10</v>
      </c>
      <c r="G1" s="3" t="s">
        <v>11</v>
      </c>
      <c r="H1" s="3" t="s">
        <v>12</v>
      </c>
      <c r="I1" s="13" t="s">
        <v>13</v>
      </c>
      <c r="J1" s="2" t="s">
        <v>14</v>
      </c>
      <c r="K1" s="2" t="s">
        <v>15</v>
      </c>
      <c r="L1" s="14" t="s">
        <v>16</v>
      </c>
      <c r="M1" s="14" t="s">
        <v>17</v>
      </c>
      <c r="N1" s="2" t="s">
        <v>18</v>
      </c>
      <c r="O1" s="1" t="s">
        <v>19</v>
      </c>
    </row>
    <row r="2" spans="1:15" ht="19.5" customHeight="1">
      <c r="A2" s="1"/>
      <c r="B2" s="2"/>
      <c r="C2" s="3"/>
      <c r="D2" s="4"/>
      <c r="E2" s="3"/>
      <c r="F2" s="3"/>
      <c r="G2" s="3"/>
      <c r="H2" s="3"/>
      <c r="I2" s="15"/>
      <c r="J2" s="2"/>
      <c r="K2" s="2"/>
      <c r="L2" s="16"/>
      <c r="M2" s="16"/>
      <c r="N2" s="2"/>
      <c r="O2" s="1"/>
    </row>
    <row r="3" spans="1:17" ht="15">
      <c r="A3" s="5">
        <v>2</v>
      </c>
      <c r="B3" s="5">
        <v>4</v>
      </c>
      <c r="C3" s="6">
        <v>1101</v>
      </c>
      <c r="D3" s="7">
        <v>11</v>
      </c>
      <c r="E3" s="8" t="s">
        <v>31</v>
      </c>
      <c r="F3" s="6">
        <v>2.9</v>
      </c>
      <c r="G3" s="9">
        <v>110.15</v>
      </c>
      <c r="H3" s="9">
        <f aca="true" t="shared" si="0" ref="H3:H37">G3-I3</f>
        <v>15.900000000000006</v>
      </c>
      <c r="I3" s="9">
        <v>94.25</v>
      </c>
      <c r="J3" s="9">
        <f aca="true" t="shared" si="1" ref="J3:J37">L3/G3</f>
        <v>7522.455843042315</v>
      </c>
      <c r="K3" s="9">
        <f aca="true" t="shared" si="2" ref="K3:K37">L3/I3</f>
        <v>8791.496139109931</v>
      </c>
      <c r="L3" s="9">
        <v>828598.511111111</v>
      </c>
      <c r="M3" s="17"/>
      <c r="N3" s="18" t="s">
        <v>21</v>
      </c>
      <c r="O3" s="18" t="s">
        <v>22</v>
      </c>
      <c r="P3">
        <f aca="true" t="shared" si="3" ref="P3:P37">L3*0.85</f>
        <v>704308.7344444443</v>
      </c>
      <c r="Q3">
        <v>6192104</v>
      </c>
    </row>
    <row r="4" spans="1:16" ht="15">
      <c r="A4" s="5">
        <v>3</v>
      </c>
      <c r="B4" s="5">
        <v>4</v>
      </c>
      <c r="C4" s="6">
        <v>1201</v>
      </c>
      <c r="D4" s="7">
        <v>12</v>
      </c>
      <c r="E4" s="8" t="s">
        <v>31</v>
      </c>
      <c r="F4" s="6">
        <v>2.9</v>
      </c>
      <c r="G4" s="9">
        <v>110.15</v>
      </c>
      <c r="H4" s="9">
        <f t="shared" si="0"/>
        <v>15.900000000000006</v>
      </c>
      <c r="I4" s="9">
        <v>94.25</v>
      </c>
      <c r="J4" s="9">
        <f t="shared" si="1"/>
        <v>7606.0113985978705</v>
      </c>
      <c r="K4" s="9">
        <f t="shared" si="2"/>
        <v>8889.147539050986</v>
      </c>
      <c r="L4" s="9">
        <v>837802.1555555555</v>
      </c>
      <c r="M4" s="17"/>
      <c r="N4" s="18" t="s">
        <v>21</v>
      </c>
      <c r="O4" s="18" t="s">
        <v>22</v>
      </c>
      <c r="P4">
        <f t="shared" si="3"/>
        <v>712131.8322222221</v>
      </c>
    </row>
    <row r="5" spans="1:17" ht="15">
      <c r="A5" s="5">
        <v>4</v>
      </c>
      <c r="B5" s="5">
        <v>4</v>
      </c>
      <c r="C5" s="6">
        <v>1301</v>
      </c>
      <c r="D5" s="7">
        <v>13</v>
      </c>
      <c r="E5" s="8" t="s">
        <v>31</v>
      </c>
      <c r="F5" s="6">
        <v>2.9</v>
      </c>
      <c r="G5" s="9">
        <v>110.15</v>
      </c>
      <c r="H5" s="9">
        <f t="shared" si="0"/>
        <v>15.900000000000006</v>
      </c>
      <c r="I5" s="9">
        <v>94.25</v>
      </c>
      <c r="J5" s="9">
        <f t="shared" si="1"/>
        <v>7606.0113985978705</v>
      </c>
      <c r="K5" s="9">
        <f t="shared" si="2"/>
        <v>8889.147539050986</v>
      </c>
      <c r="L5" s="9">
        <v>837802.1555555555</v>
      </c>
      <c r="M5" s="17"/>
      <c r="N5" s="18" t="s">
        <v>21</v>
      </c>
      <c r="O5" s="18" t="s">
        <v>22</v>
      </c>
      <c r="P5">
        <f t="shared" si="3"/>
        <v>712131.8322222221</v>
      </c>
      <c r="Q5">
        <v>613209</v>
      </c>
    </row>
    <row r="6" spans="1:16" ht="15">
      <c r="A6" s="5">
        <v>5</v>
      </c>
      <c r="B6" s="5">
        <v>4</v>
      </c>
      <c r="C6" s="6">
        <v>1401</v>
      </c>
      <c r="D6" s="7">
        <v>14</v>
      </c>
      <c r="E6" s="8" t="s">
        <v>31</v>
      </c>
      <c r="F6" s="6">
        <v>2.9</v>
      </c>
      <c r="G6" s="9">
        <v>110.15</v>
      </c>
      <c r="H6" s="9">
        <f t="shared" si="0"/>
        <v>15.900000000000006</v>
      </c>
      <c r="I6" s="9">
        <v>94.25</v>
      </c>
      <c r="J6" s="9">
        <f t="shared" si="1"/>
        <v>7501.566954153426</v>
      </c>
      <c r="K6" s="9">
        <f t="shared" si="2"/>
        <v>8767.083289124668</v>
      </c>
      <c r="L6" s="9">
        <v>826297.6</v>
      </c>
      <c r="M6" s="17"/>
      <c r="N6" s="18" t="s">
        <v>21</v>
      </c>
      <c r="O6" s="18" t="s">
        <v>22</v>
      </c>
      <c r="P6">
        <f t="shared" si="3"/>
        <v>702352.96</v>
      </c>
    </row>
    <row r="7" spans="1:16" ht="15">
      <c r="A7" s="5">
        <v>6</v>
      </c>
      <c r="B7" s="5">
        <v>4</v>
      </c>
      <c r="C7" s="6">
        <v>402</v>
      </c>
      <c r="D7" s="7">
        <v>4</v>
      </c>
      <c r="E7" s="8" t="s">
        <v>31</v>
      </c>
      <c r="F7" s="6">
        <v>2.9</v>
      </c>
      <c r="G7" s="9">
        <v>110.16</v>
      </c>
      <c r="H7" s="9">
        <f t="shared" si="0"/>
        <v>15.899999999999991</v>
      </c>
      <c r="I7" s="9">
        <v>94.26</v>
      </c>
      <c r="J7" s="9">
        <f t="shared" si="1"/>
        <v>7264.435366739288</v>
      </c>
      <c r="K7" s="9">
        <f t="shared" si="2"/>
        <v>8489.817525991937</v>
      </c>
      <c r="L7" s="9">
        <v>800250.2</v>
      </c>
      <c r="M7" s="17"/>
      <c r="N7" s="18" t="s">
        <v>21</v>
      </c>
      <c r="O7" s="18" t="s">
        <v>22</v>
      </c>
      <c r="P7">
        <f t="shared" si="3"/>
        <v>680212.6699999999</v>
      </c>
    </row>
    <row r="8" spans="1:16" ht="15">
      <c r="A8" s="5">
        <v>7</v>
      </c>
      <c r="B8" s="5">
        <v>4</v>
      </c>
      <c r="C8" s="6">
        <v>502</v>
      </c>
      <c r="D8" s="7">
        <v>5</v>
      </c>
      <c r="E8" s="8" t="s">
        <v>31</v>
      </c>
      <c r="F8" s="6">
        <v>2.9</v>
      </c>
      <c r="G8" s="9">
        <v>110.16</v>
      </c>
      <c r="H8" s="9">
        <f t="shared" si="0"/>
        <v>15.899999999999991</v>
      </c>
      <c r="I8" s="9">
        <v>94.26</v>
      </c>
      <c r="J8" s="9">
        <f t="shared" si="1"/>
        <v>7368.879811183733</v>
      </c>
      <c r="K8" s="9">
        <f t="shared" si="2"/>
        <v>8611.879906641205</v>
      </c>
      <c r="L8" s="9">
        <v>811755.8</v>
      </c>
      <c r="M8" s="17"/>
      <c r="N8" s="18" t="s">
        <v>21</v>
      </c>
      <c r="O8" s="18" t="s">
        <v>22</v>
      </c>
      <c r="P8">
        <f t="shared" si="3"/>
        <v>689992.43</v>
      </c>
    </row>
    <row r="9" spans="1:16" ht="15">
      <c r="A9" s="5">
        <v>8</v>
      </c>
      <c r="B9" s="5">
        <v>4</v>
      </c>
      <c r="C9" s="6">
        <v>602</v>
      </c>
      <c r="D9" s="7">
        <v>6</v>
      </c>
      <c r="E9" s="8" t="s">
        <v>31</v>
      </c>
      <c r="F9" s="6">
        <v>2.9</v>
      </c>
      <c r="G9" s="9">
        <v>110.16</v>
      </c>
      <c r="H9" s="9">
        <f t="shared" si="0"/>
        <v>15.899999999999991</v>
      </c>
      <c r="I9" s="9">
        <v>94.26</v>
      </c>
      <c r="J9" s="9">
        <f t="shared" si="1"/>
        <v>7431.550270313886</v>
      </c>
      <c r="K9" s="9">
        <f t="shared" si="2"/>
        <v>8685.121767215973</v>
      </c>
      <c r="L9" s="9">
        <v>818659.5777777777</v>
      </c>
      <c r="M9" s="17"/>
      <c r="N9" s="18" t="s">
        <v>21</v>
      </c>
      <c r="O9" s="18" t="s">
        <v>22</v>
      </c>
      <c r="P9">
        <f t="shared" si="3"/>
        <v>695860.641111111</v>
      </c>
    </row>
    <row r="10" spans="1:16" ht="15">
      <c r="A10" s="5">
        <v>9</v>
      </c>
      <c r="B10" s="5">
        <v>4</v>
      </c>
      <c r="C10" s="6">
        <v>702</v>
      </c>
      <c r="D10" s="7">
        <v>7</v>
      </c>
      <c r="E10" s="8" t="s">
        <v>31</v>
      </c>
      <c r="F10" s="6">
        <v>2.9</v>
      </c>
      <c r="G10" s="9">
        <v>110.16</v>
      </c>
      <c r="H10" s="9">
        <f t="shared" si="0"/>
        <v>15.899999999999991</v>
      </c>
      <c r="I10" s="9">
        <v>94.26</v>
      </c>
      <c r="J10" s="9">
        <f t="shared" si="1"/>
        <v>7494.211248285323</v>
      </c>
      <c r="K10" s="9">
        <f t="shared" si="2"/>
        <v>8758.352547327722</v>
      </c>
      <c r="L10" s="9">
        <v>825562.3111111111</v>
      </c>
      <c r="M10" s="17"/>
      <c r="N10" s="18" t="s">
        <v>21</v>
      </c>
      <c r="O10" s="18" t="s">
        <v>22</v>
      </c>
      <c r="P10">
        <f t="shared" si="3"/>
        <v>701727.9644444444</v>
      </c>
    </row>
    <row r="11" spans="1:16" ht="15">
      <c r="A11" s="5">
        <v>10</v>
      </c>
      <c r="B11" s="5">
        <v>4</v>
      </c>
      <c r="C11" s="6">
        <v>802</v>
      </c>
      <c r="D11" s="7">
        <v>8</v>
      </c>
      <c r="E11" s="8" t="s">
        <v>31</v>
      </c>
      <c r="F11" s="6">
        <v>2.9</v>
      </c>
      <c r="G11" s="9">
        <v>110.16</v>
      </c>
      <c r="H11" s="9">
        <f t="shared" si="0"/>
        <v>15.899999999999991</v>
      </c>
      <c r="I11" s="9">
        <v>94.26</v>
      </c>
      <c r="J11" s="9">
        <f t="shared" si="1"/>
        <v>7556.881707415476</v>
      </c>
      <c r="K11" s="9">
        <f t="shared" si="2"/>
        <v>8831.59440790249</v>
      </c>
      <c r="L11" s="9">
        <v>832466.0888888888</v>
      </c>
      <c r="M11" s="17"/>
      <c r="N11" s="18" t="s">
        <v>21</v>
      </c>
      <c r="O11" s="18" t="s">
        <v>22</v>
      </c>
      <c r="P11">
        <f t="shared" si="3"/>
        <v>707596.1755555555</v>
      </c>
    </row>
    <row r="12" spans="1:16" ht="15">
      <c r="A12" s="5">
        <v>11</v>
      </c>
      <c r="B12" s="5">
        <v>4</v>
      </c>
      <c r="C12" s="6">
        <v>902</v>
      </c>
      <c r="D12" s="7">
        <v>9</v>
      </c>
      <c r="E12" s="8" t="s">
        <v>31</v>
      </c>
      <c r="F12" s="6">
        <v>2.9</v>
      </c>
      <c r="G12" s="9">
        <v>110.16</v>
      </c>
      <c r="H12" s="9">
        <f t="shared" si="0"/>
        <v>15.899999999999991</v>
      </c>
      <c r="I12" s="9">
        <v>94.26</v>
      </c>
      <c r="J12" s="9">
        <f t="shared" si="1"/>
        <v>7619.542685386911</v>
      </c>
      <c r="K12" s="9">
        <f t="shared" si="2"/>
        <v>8904.825188014238</v>
      </c>
      <c r="L12" s="9">
        <v>839368.8222222221</v>
      </c>
      <c r="M12" s="17"/>
      <c r="N12" s="18" t="s">
        <v>21</v>
      </c>
      <c r="O12" s="18" t="s">
        <v>22</v>
      </c>
      <c r="P12">
        <f t="shared" si="3"/>
        <v>713463.4988888887</v>
      </c>
    </row>
    <row r="13" spans="1:16" ht="15">
      <c r="A13" s="5">
        <v>12</v>
      </c>
      <c r="B13" s="5">
        <v>4</v>
      </c>
      <c r="C13" s="6">
        <v>1102</v>
      </c>
      <c r="D13" s="7">
        <v>11</v>
      </c>
      <c r="E13" s="8" t="s">
        <v>31</v>
      </c>
      <c r="F13" s="6">
        <v>2.9</v>
      </c>
      <c r="G13" s="9">
        <v>110.16</v>
      </c>
      <c r="H13" s="9">
        <f t="shared" si="0"/>
        <v>15.899999999999991</v>
      </c>
      <c r="I13" s="9">
        <v>94.26</v>
      </c>
      <c r="J13" s="9">
        <f t="shared" si="1"/>
        <v>7786.657588961511</v>
      </c>
      <c r="K13" s="9">
        <f t="shared" si="2"/>
        <v>9100.129429238275</v>
      </c>
      <c r="L13" s="9">
        <v>857778.2</v>
      </c>
      <c r="M13" s="17"/>
      <c r="N13" s="18" t="s">
        <v>21</v>
      </c>
      <c r="O13" s="18" t="s">
        <v>22</v>
      </c>
      <c r="P13">
        <f t="shared" si="3"/>
        <v>729111.47</v>
      </c>
    </row>
    <row r="14" spans="1:16" ht="15">
      <c r="A14" s="5">
        <v>13</v>
      </c>
      <c r="B14" s="5">
        <v>4</v>
      </c>
      <c r="C14" s="6">
        <v>1202</v>
      </c>
      <c r="D14" s="7">
        <v>12</v>
      </c>
      <c r="E14" s="8" t="s">
        <v>31</v>
      </c>
      <c r="F14" s="6">
        <v>2.9</v>
      </c>
      <c r="G14" s="9">
        <v>110.16</v>
      </c>
      <c r="H14" s="9">
        <f t="shared" si="0"/>
        <v>15.899999999999991</v>
      </c>
      <c r="I14" s="9">
        <v>94.26</v>
      </c>
      <c r="J14" s="9">
        <f t="shared" si="1"/>
        <v>7870.21504074881</v>
      </c>
      <c r="K14" s="9">
        <f t="shared" si="2"/>
        <v>9197.781549850295</v>
      </c>
      <c r="L14" s="9">
        <v>866982.8888888889</v>
      </c>
      <c r="M14" s="17"/>
      <c r="N14" s="18" t="s">
        <v>21</v>
      </c>
      <c r="O14" s="18" t="s">
        <v>22</v>
      </c>
      <c r="P14">
        <f t="shared" si="3"/>
        <v>736935.4555555555</v>
      </c>
    </row>
    <row r="15" spans="1:17" ht="15">
      <c r="A15" s="5">
        <v>14</v>
      </c>
      <c r="B15" s="5">
        <v>4</v>
      </c>
      <c r="C15" s="6">
        <v>1302</v>
      </c>
      <c r="D15" s="7">
        <v>13</v>
      </c>
      <c r="E15" s="8" t="s">
        <v>31</v>
      </c>
      <c r="F15" s="6">
        <v>2.9</v>
      </c>
      <c r="G15" s="9">
        <v>110.16</v>
      </c>
      <c r="H15" s="9">
        <f t="shared" si="0"/>
        <v>15.899999999999991</v>
      </c>
      <c r="I15" s="9">
        <v>94.26</v>
      </c>
      <c r="J15" s="9">
        <f t="shared" si="1"/>
        <v>7870.21504074881</v>
      </c>
      <c r="K15" s="9">
        <f t="shared" si="2"/>
        <v>9197.781549850295</v>
      </c>
      <c r="L15" s="9">
        <v>866982.8888888889</v>
      </c>
      <c r="M15" s="17"/>
      <c r="N15" s="18" t="s">
        <v>21</v>
      </c>
      <c r="O15" s="18" t="s">
        <v>22</v>
      </c>
      <c r="P15">
        <f t="shared" si="3"/>
        <v>736935.4555555555</v>
      </c>
      <c r="Q15">
        <v>624948</v>
      </c>
    </row>
    <row r="16" spans="1:16" ht="15">
      <c r="A16" s="5">
        <v>15</v>
      </c>
      <c r="B16" s="5">
        <v>4</v>
      </c>
      <c r="C16" s="6">
        <v>1402</v>
      </c>
      <c r="D16" s="7">
        <v>14</v>
      </c>
      <c r="E16" s="8" t="s">
        <v>31</v>
      </c>
      <c r="F16" s="6">
        <v>2.9</v>
      </c>
      <c r="G16" s="9">
        <v>110.16</v>
      </c>
      <c r="H16" s="9">
        <f t="shared" si="0"/>
        <v>15.899999999999991</v>
      </c>
      <c r="I16" s="9">
        <v>94.26</v>
      </c>
      <c r="J16" s="9">
        <f t="shared" si="1"/>
        <v>7765.770596304365</v>
      </c>
      <c r="K16" s="9">
        <f t="shared" si="2"/>
        <v>9075.719169201027</v>
      </c>
      <c r="L16" s="9">
        <v>855477.2888888889</v>
      </c>
      <c r="M16" s="17"/>
      <c r="N16" s="18" t="s">
        <v>21</v>
      </c>
      <c r="O16" s="18" t="s">
        <v>22</v>
      </c>
      <c r="P16">
        <f t="shared" si="3"/>
        <v>727155.6955555555</v>
      </c>
    </row>
    <row r="17" spans="1:16" ht="15">
      <c r="A17" s="5">
        <v>16</v>
      </c>
      <c r="B17" s="5">
        <v>4</v>
      </c>
      <c r="C17" s="6">
        <v>203</v>
      </c>
      <c r="D17" s="7">
        <v>2</v>
      </c>
      <c r="E17" s="8" t="s">
        <v>20</v>
      </c>
      <c r="F17" s="6">
        <v>2.9</v>
      </c>
      <c r="G17" s="9">
        <v>123.8</v>
      </c>
      <c r="H17" s="9">
        <f t="shared" si="0"/>
        <v>17.86999999999999</v>
      </c>
      <c r="I17" s="9">
        <v>105.93</v>
      </c>
      <c r="J17" s="9">
        <f t="shared" si="1"/>
        <v>7216.064979357387</v>
      </c>
      <c r="K17" s="9">
        <f t="shared" si="2"/>
        <v>8433.388506036481</v>
      </c>
      <c r="L17" s="9">
        <v>893348.8444444444</v>
      </c>
      <c r="M17" s="17"/>
      <c r="N17" s="18" t="s">
        <v>21</v>
      </c>
      <c r="O17" s="18" t="s">
        <v>22</v>
      </c>
      <c r="P17">
        <f t="shared" si="3"/>
        <v>759346.5177777777</v>
      </c>
    </row>
    <row r="18" spans="1:16" ht="15">
      <c r="A18" s="5">
        <v>17</v>
      </c>
      <c r="B18" s="5">
        <v>4</v>
      </c>
      <c r="C18" s="6">
        <v>303</v>
      </c>
      <c r="D18" s="7">
        <v>3</v>
      </c>
      <c r="E18" s="8" t="s">
        <v>20</v>
      </c>
      <c r="F18" s="6">
        <v>2.9</v>
      </c>
      <c r="G18" s="9">
        <v>123.8</v>
      </c>
      <c r="H18" s="9">
        <f t="shared" si="0"/>
        <v>17.86999999999999</v>
      </c>
      <c r="I18" s="9">
        <v>105.93</v>
      </c>
      <c r="J18" s="9">
        <f t="shared" si="1"/>
        <v>7477.176090468497</v>
      </c>
      <c r="K18" s="9">
        <f t="shared" si="2"/>
        <v>8738.548097800433</v>
      </c>
      <c r="L18" s="9">
        <v>925674.3999999999</v>
      </c>
      <c r="M18" s="17"/>
      <c r="N18" s="18" t="s">
        <v>21</v>
      </c>
      <c r="O18" s="18" t="s">
        <v>22</v>
      </c>
      <c r="P18">
        <f t="shared" si="3"/>
        <v>786823.2399999999</v>
      </c>
    </row>
    <row r="19" spans="1:16" ht="15">
      <c r="A19" s="5">
        <v>18</v>
      </c>
      <c r="B19" s="5">
        <v>4</v>
      </c>
      <c r="C19" s="6">
        <v>403</v>
      </c>
      <c r="D19" s="7">
        <v>4</v>
      </c>
      <c r="E19" s="8" t="s">
        <v>20</v>
      </c>
      <c r="F19" s="6">
        <v>2.9</v>
      </c>
      <c r="G19" s="9">
        <v>123.8</v>
      </c>
      <c r="H19" s="9">
        <f t="shared" si="0"/>
        <v>17.86999999999999</v>
      </c>
      <c r="I19" s="9">
        <v>105.93</v>
      </c>
      <c r="J19" s="9">
        <f t="shared" si="1"/>
        <v>7560.731646024053</v>
      </c>
      <c r="K19" s="9">
        <f t="shared" si="2"/>
        <v>8836.199167164898</v>
      </c>
      <c r="L19" s="9">
        <v>936018.5777777777</v>
      </c>
      <c r="M19" s="17"/>
      <c r="N19" s="18" t="s">
        <v>21</v>
      </c>
      <c r="O19" s="18" t="s">
        <v>22</v>
      </c>
      <c r="P19">
        <f t="shared" si="3"/>
        <v>795615.7911111111</v>
      </c>
    </row>
    <row r="20" spans="1:16" ht="15">
      <c r="A20" s="5">
        <v>19</v>
      </c>
      <c r="B20" s="5">
        <v>4</v>
      </c>
      <c r="C20" s="6">
        <v>603</v>
      </c>
      <c r="D20" s="7">
        <v>6</v>
      </c>
      <c r="E20" s="8" t="s">
        <v>20</v>
      </c>
      <c r="F20" s="6">
        <v>2.9</v>
      </c>
      <c r="G20" s="9">
        <v>123.8</v>
      </c>
      <c r="H20" s="9">
        <f t="shared" si="0"/>
        <v>17.86999999999999</v>
      </c>
      <c r="I20" s="9">
        <v>105.93</v>
      </c>
      <c r="J20" s="9">
        <f t="shared" si="1"/>
        <v>7727.842757135164</v>
      </c>
      <c r="K20" s="9">
        <f t="shared" si="2"/>
        <v>9031.501305893828</v>
      </c>
      <c r="L20" s="9">
        <v>956706.9333333332</v>
      </c>
      <c r="M20" s="17"/>
      <c r="N20" s="18" t="s">
        <v>21</v>
      </c>
      <c r="O20" s="18" t="s">
        <v>22</v>
      </c>
      <c r="P20">
        <f t="shared" si="3"/>
        <v>813200.8933333332</v>
      </c>
    </row>
    <row r="21" spans="1:16" ht="15">
      <c r="A21" s="5">
        <v>20</v>
      </c>
      <c r="B21" s="5">
        <v>4</v>
      </c>
      <c r="C21" s="6">
        <v>703</v>
      </c>
      <c r="D21" s="7">
        <v>7</v>
      </c>
      <c r="E21" s="8" t="s">
        <v>20</v>
      </c>
      <c r="F21" s="6">
        <v>2.9</v>
      </c>
      <c r="G21" s="9">
        <v>123.8</v>
      </c>
      <c r="H21" s="9">
        <f t="shared" si="0"/>
        <v>17.86999999999999</v>
      </c>
      <c r="I21" s="9">
        <v>105.93</v>
      </c>
      <c r="J21" s="9">
        <f t="shared" si="1"/>
        <v>7790.50942380183</v>
      </c>
      <c r="K21" s="9">
        <f t="shared" si="2"/>
        <v>9104.739607917176</v>
      </c>
      <c r="L21" s="9">
        <v>964465.0666666665</v>
      </c>
      <c r="M21" s="17"/>
      <c r="N21" s="18" t="s">
        <v>21</v>
      </c>
      <c r="O21" s="18" t="s">
        <v>22</v>
      </c>
      <c r="P21">
        <f t="shared" si="3"/>
        <v>819795.3066666665</v>
      </c>
    </row>
    <row r="22" spans="1:16" ht="15">
      <c r="A22" s="5">
        <v>21</v>
      </c>
      <c r="B22" s="5">
        <v>4</v>
      </c>
      <c r="C22" s="6">
        <v>803</v>
      </c>
      <c r="D22" s="7">
        <v>8</v>
      </c>
      <c r="E22" s="8" t="s">
        <v>20</v>
      </c>
      <c r="F22" s="6">
        <v>2.9</v>
      </c>
      <c r="G22" s="9">
        <v>123.8</v>
      </c>
      <c r="H22" s="9">
        <f t="shared" si="0"/>
        <v>17.86999999999999</v>
      </c>
      <c r="I22" s="9">
        <v>105.93</v>
      </c>
      <c r="J22" s="9">
        <f t="shared" si="1"/>
        <v>7853.176090468497</v>
      </c>
      <c r="K22" s="9">
        <f t="shared" si="2"/>
        <v>9177.977909940526</v>
      </c>
      <c r="L22" s="9">
        <v>972223.2</v>
      </c>
      <c r="M22" s="17"/>
      <c r="N22" s="18" t="s">
        <v>21</v>
      </c>
      <c r="O22" s="18" t="s">
        <v>22</v>
      </c>
      <c r="P22">
        <f t="shared" si="3"/>
        <v>826389.72</v>
      </c>
    </row>
    <row r="23" spans="1:16" ht="15">
      <c r="A23" s="5">
        <v>22</v>
      </c>
      <c r="B23" s="5">
        <v>4</v>
      </c>
      <c r="C23" s="6">
        <v>1003</v>
      </c>
      <c r="D23" s="7">
        <v>10</v>
      </c>
      <c r="E23" s="8" t="s">
        <v>20</v>
      </c>
      <c r="F23" s="6">
        <v>2.9</v>
      </c>
      <c r="G23" s="9">
        <v>123.8</v>
      </c>
      <c r="H23" s="9">
        <f t="shared" si="0"/>
        <v>17.86999999999999</v>
      </c>
      <c r="I23" s="9">
        <v>105.93</v>
      </c>
      <c r="J23" s="9">
        <f t="shared" si="1"/>
        <v>7999.39831269072</v>
      </c>
      <c r="K23" s="9">
        <f t="shared" si="2"/>
        <v>9348.86728132834</v>
      </c>
      <c r="L23" s="9">
        <v>990325.511111111</v>
      </c>
      <c r="M23" s="17"/>
      <c r="N23" s="18" t="s">
        <v>21</v>
      </c>
      <c r="O23" s="18" t="s">
        <v>22</v>
      </c>
      <c r="P23">
        <f t="shared" si="3"/>
        <v>841776.6844444444</v>
      </c>
    </row>
    <row r="24" spans="1:16" ht="15">
      <c r="A24" s="5">
        <v>23</v>
      </c>
      <c r="B24" s="5">
        <v>4</v>
      </c>
      <c r="C24" s="6">
        <v>1103</v>
      </c>
      <c r="D24" s="7">
        <v>11</v>
      </c>
      <c r="E24" s="8" t="s">
        <v>20</v>
      </c>
      <c r="F24" s="6">
        <v>2.9</v>
      </c>
      <c r="G24" s="9">
        <v>123.8</v>
      </c>
      <c r="H24" s="9">
        <f t="shared" si="0"/>
        <v>17.86999999999999</v>
      </c>
      <c r="I24" s="9">
        <v>105.93</v>
      </c>
      <c r="J24" s="9">
        <f t="shared" si="1"/>
        <v>8082.953868246275</v>
      </c>
      <c r="K24" s="9">
        <f t="shared" si="2"/>
        <v>9446.518350692804</v>
      </c>
      <c r="L24" s="9">
        <v>1000669.6888888888</v>
      </c>
      <c r="M24" s="17"/>
      <c r="N24" s="18" t="s">
        <v>21</v>
      </c>
      <c r="O24" s="18" t="s">
        <v>22</v>
      </c>
      <c r="P24">
        <f t="shared" si="3"/>
        <v>850569.2355555554</v>
      </c>
    </row>
    <row r="25" spans="1:16" ht="15">
      <c r="A25" s="5">
        <v>24</v>
      </c>
      <c r="B25" s="5">
        <v>4</v>
      </c>
      <c r="C25" s="6">
        <v>1203</v>
      </c>
      <c r="D25" s="7">
        <v>12</v>
      </c>
      <c r="E25" s="8" t="s">
        <v>20</v>
      </c>
      <c r="F25" s="6">
        <v>2.9</v>
      </c>
      <c r="G25" s="9">
        <v>123.8</v>
      </c>
      <c r="H25" s="9">
        <f t="shared" si="0"/>
        <v>17.86999999999999</v>
      </c>
      <c r="I25" s="9">
        <v>105.93</v>
      </c>
      <c r="J25" s="9">
        <f t="shared" si="1"/>
        <v>8166.509423801831</v>
      </c>
      <c r="K25" s="9">
        <f t="shared" si="2"/>
        <v>9544.169420057271</v>
      </c>
      <c r="L25" s="9">
        <v>1011013.8666666667</v>
      </c>
      <c r="M25" s="17"/>
      <c r="N25" s="18" t="s">
        <v>21</v>
      </c>
      <c r="O25" s="18" t="s">
        <v>22</v>
      </c>
      <c r="P25">
        <f t="shared" si="3"/>
        <v>859361.7866666666</v>
      </c>
    </row>
    <row r="26" spans="1:16" ht="15">
      <c r="A26" s="5">
        <v>25</v>
      </c>
      <c r="B26" s="5">
        <v>4</v>
      </c>
      <c r="C26" s="6">
        <v>1303</v>
      </c>
      <c r="D26" s="7">
        <v>13</v>
      </c>
      <c r="E26" s="8" t="s">
        <v>20</v>
      </c>
      <c r="F26" s="6">
        <v>2.9</v>
      </c>
      <c r="G26" s="9">
        <v>123.8</v>
      </c>
      <c r="H26" s="9">
        <f t="shared" si="0"/>
        <v>17.86999999999999</v>
      </c>
      <c r="I26" s="9">
        <v>105.93</v>
      </c>
      <c r="J26" s="9">
        <f t="shared" si="1"/>
        <v>8166.509423801831</v>
      </c>
      <c r="K26" s="9">
        <f t="shared" si="2"/>
        <v>9544.169420057271</v>
      </c>
      <c r="L26" s="9">
        <v>1011013.8666666667</v>
      </c>
      <c r="M26" s="17"/>
      <c r="N26" s="18" t="s">
        <v>21</v>
      </c>
      <c r="O26" s="18" t="s">
        <v>22</v>
      </c>
      <c r="P26">
        <f t="shared" si="3"/>
        <v>859361.7866666666</v>
      </c>
    </row>
    <row r="27" spans="1:16" ht="15">
      <c r="A27" s="5">
        <v>26</v>
      </c>
      <c r="B27" s="5">
        <v>4</v>
      </c>
      <c r="C27" s="6">
        <v>1403</v>
      </c>
      <c r="D27" s="7">
        <v>14</v>
      </c>
      <c r="E27" s="8" t="s">
        <v>20</v>
      </c>
      <c r="F27" s="6">
        <v>2.9</v>
      </c>
      <c r="G27" s="9">
        <v>123.8</v>
      </c>
      <c r="H27" s="9">
        <f t="shared" si="0"/>
        <v>17.86999999999999</v>
      </c>
      <c r="I27" s="9">
        <v>105.93</v>
      </c>
      <c r="J27" s="9">
        <f t="shared" si="1"/>
        <v>8062.064979357386</v>
      </c>
      <c r="K27" s="9">
        <f t="shared" si="2"/>
        <v>9422.105583351688</v>
      </c>
      <c r="L27" s="9">
        <v>998083.6444444443</v>
      </c>
      <c r="M27" s="17"/>
      <c r="N27" s="18" t="s">
        <v>21</v>
      </c>
      <c r="O27" s="18" t="s">
        <v>22</v>
      </c>
      <c r="P27">
        <f t="shared" si="3"/>
        <v>848371.0977777777</v>
      </c>
    </row>
    <row r="28" spans="1:16" ht="15">
      <c r="A28" s="5">
        <v>27</v>
      </c>
      <c r="B28" s="5">
        <v>4</v>
      </c>
      <c r="C28" s="6">
        <v>1304</v>
      </c>
      <c r="D28" s="7">
        <v>13</v>
      </c>
      <c r="E28" s="8" t="s">
        <v>31</v>
      </c>
      <c r="F28" s="6">
        <v>2.9</v>
      </c>
      <c r="G28" s="9">
        <v>90.05</v>
      </c>
      <c r="H28" s="9">
        <f t="shared" si="0"/>
        <v>13</v>
      </c>
      <c r="I28" s="9">
        <v>77.05</v>
      </c>
      <c r="J28" s="9">
        <f t="shared" si="1"/>
        <v>7646.56277376766</v>
      </c>
      <c r="K28" s="9">
        <f t="shared" si="2"/>
        <v>8936.703150912106</v>
      </c>
      <c r="L28" s="9">
        <v>688572.9777777777</v>
      </c>
      <c r="M28" s="17"/>
      <c r="N28" s="18" t="s">
        <v>21</v>
      </c>
      <c r="O28" s="18" t="s">
        <v>22</v>
      </c>
      <c r="P28">
        <f t="shared" si="3"/>
        <v>585287.031111111</v>
      </c>
    </row>
    <row r="29" spans="1:16" ht="15">
      <c r="A29" s="5">
        <v>28</v>
      </c>
      <c r="B29" s="5">
        <v>4</v>
      </c>
      <c r="C29" s="6">
        <v>1404</v>
      </c>
      <c r="D29" s="7">
        <v>14</v>
      </c>
      <c r="E29" s="8" t="s">
        <v>31</v>
      </c>
      <c r="F29" s="6">
        <v>2.9</v>
      </c>
      <c r="G29" s="9">
        <v>90.05</v>
      </c>
      <c r="H29" s="9">
        <f t="shared" si="0"/>
        <v>13</v>
      </c>
      <c r="I29" s="9">
        <v>77.05</v>
      </c>
      <c r="J29" s="9">
        <f t="shared" si="1"/>
        <v>7542.118329323214</v>
      </c>
      <c r="K29" s="9">
        <f t="shared" si="2"/>
        <v>8814.636671713894</v>
      </c>
      <c r="L29" s="9">
        <v>679167.7555555555</v>
      </c>
      <c r="M29" s="17"/>
      <c r="N29" s="18" t="s">
        <v>21</v>
      </c>
      <c r="O29" s="18" t="s">
        <v>22</v>
      </c>
      <c r="P29">
        <f t="shared" si="3"/>
        <v>577292.5922222221</v>
      </c>
    </row>
    <row r="30" spans="1:16" ht="15">
      <c r="A30" s="5">
        <v>29</v>
      </c>
      <c r="B30" s="6">
        <v>4</v>
      </c>
      <c r="C30" s="6">
        <v>1005</v>
      </c>
      <c r="D30" s="7">
        <v>10</v>
      </c>
      <c r="E30" s="8" t="s">
        <v>31</v>
      </c>
      <c r="F30" s="6">
        <v>2.9</v>
      </c>
      <c r="G30" s="9">
        <v>90.05</v>
      </c>
      <c r="H30" s="9">
        <f t="shared" si="0"/>
        <v>13</v>
      </c>
      <c r="I30" s="9">
        <v>77.05</v>
      </c>
      <c r="J30" s="9">
        <f t="shared" si="1"/>
        <v>7564.051082731817</v>
      </c>
      <c r="K30" s="9">
        <f t="shared" si="2"/>
        <v>8840.269954574953</v>
      </c>
      <c r="L30" s="9">
        <v>681142.8</v>
      </c>
      <c r="M30" s="17"/>
      <c r="N30" s="18" t="s">
        <v>21</v>
      </c>
      <c r="O30" s="18" t="s">
        <v>22</v>
      </c>
      <c r="P30">
        <f t="shared" si="3"/>
        <v>578971.38</v>
      </c>
    </row>
    <row r="31" spans="1:16" ht="15">
      <c r="A31" s="5">
        <v>30</v>
      </c>
      <c r="B31" s="6">
        <v>4</v>
      </c>
      <c r="C31" s="7">
        <v>1105</v>
      </c>
      <c r="D31" s="7">
        <v>11</v>
      </c>
      <c r="E31" s="10" t="s">
        <v>31</v>
      </c>
      <c r="F31" s="7">
        <v>2.9</v>
      </c>
      <c r="G31" s="11">
        <v>90.05</v>
      </c>
      <c r="H31" s="11">
        <f t="shared" si="0"/>
        <v>13</v>
      </c>
      <c r="I31" s="11">
        <v>77.05</v>
      </c>
      <c r="J31" s="9">
        <f t="shared" si="1"/>
        <v>7647.6066382873705</v>
      </c>
      <c r="K31" s="9">
        <f t="shared" si="2"/>
        <v>8937.92313793352</v>
      </c>
      <c r="L31" s="11">
        <v>688666.9777777777</v>
      </c>
      <c r="M31" s="19"/>
      <c r="N31" s="20" t="s">
        <v>21</v>
      </c>
      <c r="O31" s="20" t="s">
        <v>22</v>
      </c>
      <c r="P31">
        <f t="shared" si="3"/>
        <v>585366.9311111111</v>
      </c>
    </row>
    <row r="32" spans="1:16" ht="15">
      <c r="A32" s="5">
        <v>31</v>
      </c>
      <c r="B32" s="6">
        <v>4</v>
      </c>
      <c r="C32" s="6">
        <v>1205</v>
      </c>
      <c r="D32" s="7">
        <v>12</v>
      </c>
      <c r="E32" s="8" t="s">
        <v>31</v>
      </c>
      <c r="F32" s="6">
        <v>2.9</v>
      </c>
      <c r="G32" s="9">
        <v>90.05</v>
      </c>
      <c r="H32" s="9">
        <f t="shared" si="0"/>
        <v>13</v>
      </c>
      <c r="I32" s="9">
        <v>77.05</v>
      </c>
      <c r="J32" s="9">
        <f t="shared" si="1"/>
        <v>7731.162193842926</v>
      </c>
      <c r="K32" s="9">
        <f t="shared" si="2"/>
        <v>9035.57632129209</v>
      </c>
      <c r="L32" s="9">
        <v>696191.1555555555</v>
      </c>
      <c r="M32" s="17"/>
      <c r="N32" s="18" t="s">
        <v>21</v>
      </c>
      <c r="O32" s="18" t="s">
        <v>22</v>
      </c>
      <c r="P32">
        <f t="shared" si="3"/>
        <v>591762.4822222221</v>
      </c>
    </row>
    <row r="33" spans="1:17" ht="15">
      <c r="A33" s="5">
        <v>32</v>
      </c>
      <c r="B33" s="6">
        <v>4</v>
      </c>
      <c r="C33" s="6">
        <v>1305</v>
      </c>
      <c r="D33" s="7">
        <v>13</v>
      </c>
      <c r="E33" s="8" t="s">
        <v>31</v>
      </c>
      <c r="F33" s="6">
        <v>2.9</v>
      </c>
      <c r="G33" s="9">
        <v>90.05</v>
      </c>
      <c r="H33" s="9">
        <f t="shared" si="0"/>
        <v>13</v>
      </c>
      <c r="I33" s="9">
        <v>77.05</v>
      </c>
      <c r="J33" s="9">
        <f t="shared" si="1"/>
        <v>7731.162193842926</v>
      </c>
      <c r="K33" s="9">
        <f t="shared" si="2"/>
        <v>9035.57632129209</v>
      </c>
      <c r="L33" s="9">
        <v>696191.1555555555</v>
      </c>
      <c r="M33" s="17"/>
      <c r="N33" s="18" t="s">
        <v>21</v>
      </c>
      <c r="O33" s="18" t="s">
        <v>22</v>
      </c>
      <c r="P33">
        <f t="shared" si="3"/>
        <v>591762.4822222221</v>
      </c>
      <c r="Q33">
        <v>581107</v>
      </c>
    </row>
    <row r="34" spans="1:17" ht="15">
      <c r="A34" s="5">
        <v>33</v>
      </c>
      <c r="B34" s="6">
        <v>4</v>
      </c>
      <c r="C34" s="12">
        <v>706</v>
      </c>
      <c r="D34" s="7">
        <v>12</v>
      </c>
      <c r="E34" s="8" t="s">
        <v>31</v>
      </c>
      <c r="F34" s="6">
        <v>2.9</v>
      </c>
      <c r="G34" s="9">
        <v>110.54</v>
      </c>
      <c r="H34" s="9">
        <f t="shared" si="0"/>
        <v>15.950000000000003</v>
      </c>
      <c r="I34" s="9">
        <v>94.59</v>
      </c>
      <c r="J34" s="9"/>
      <c r="K34" s="9"/>
      <c r="L34" s="9"/>
      <c r="M34" s="17"/>
      <c r="N34" s="18"/>
      <c r="O34" s="18"/>
      <c r="Q34">
        <v>549551</v>
      </c>
    </row>
    <row r="35" spans="1:16" ht="15">
      <c r="A35" s="5">
        <v>33</v>
      </c>
      <c r="B35" s="6">
        <v>4</v>
      </c>
      <c r="C35" s="6">
        <v>1206</v>
      </c>
      <c r="D35" s="7">
        <v>12</v>
      </c>
      <c r="E35" s="8" t="s">
        <v>31</v>
      </c>
      <c r="F35" s="6">
        <v>2.9</v>
      </c>
      <c r="G35" s="9">
        <v>110.54</v>
      </c>
      <c r="H35" s="9">
        <f t="shared" si="0"/>
        <v>15.950000000000003</v>
      </c>
      <c r="I35" s="9">
        <v>94.59</v>
      </c>
      <c r="J35" s="9">
        <f t="shared" si="1"/>
        <v>7434.216472669521</v>
      </c>
      <c r="K35" s="9">
        <f t="shared" si="2"/>
        <v>8687.792461030647</v>
      </c>
      <c r="L35" s="9">
        <v>821778.2888888889</v>
      </c>
      <c r="M35" s="17"/>
      <c r="N35" s="18" t="s">
        <v>21</v>
      </c>
      <c r="O35" s="18" t="s">
        <v>22</v>
      </c>
      <c r="P35">
        <f t="shared" si="3"/>
        <v>698511.5455555555</v>
      </c>
    </row>
    <row r="36" spans="1:16" ht="15">
      <c r="A36" s="5">
        <v>34</v>
      </c>
      <c r="B36" s="6">
        <v>4</v>
      </c>
      <c r="C36" s="6">
        <v>1306</v>
      </c>
      <c r="D36" s="7">
        <v>13</v>
      </c>
      <c r="E36" s="8" t="s">
        <v>31</v>
      </c>
      <c r="F36" s="6">
        <v>2.9</v>
      </c>
      <c r="G36" s="9">
        <v>110.54</v>
      </c>
      <c r="H36" s="9">
        <f t="shared" si="0"/>
        <v>15.950000000000003</v>
      </c>
      <c r="I36" s="9">
        <v>94.59</v>
      </c>
      <c r="J36" s="9">
        <f t="shared" si="1"/>
        <v>7434.216472669521</v>
      </c>
      <c r="K36" s="9">
        <f t="shared" si="2"/>
        <v>8687.792461030647</v>
      </c>
      <c r="L36" s="9">
        <v>821778.2888888889</v>
      </c>
      <c r="M36" s="17"/>
      <c r="N36" s="18" t="s">
        <v>21</v>
      </c>
      <c r="O36" s="18" t="s">
        <v>22</v>
      </c>
      <c r="P36">
        <f t="shared" si="3"/>
        <v>698511.5455555555</v>
      </c>
    </row>
    <row r="37" spans="1:16" ht="15">
      <c r="A37" s="5">
        <v>35</v>
      </c>
      <c r="B37" s="6">
        <v>4</v>
      </c>
      <c r="C37" s="6">
        <v>1406</v>
      </c>
      <c r="D37" s="7">
        <v>14</v>
      </c>
      <c r="E37" s="8" t="s">
        <v>31</v>
      </c>
      <c r="F37" s="6">
        <v>2.9</v>
      </c>
      <c r="G37" s="9">
        <v>110.54</v>
      </c>
      <c r="H37" s="9">
        <f t="shared" si="0"/>
        <v>15.950000000000003</v>
      </c>
      <c r="I37" s="9">
        <v>94.59</v>
      </c>
      <c r="J37" s="9">
        <f t="shared" si="1"/>
        <v>7329.772028225077</v>
      </c>
      <c r="K37" s="9">
        <f t="shared" si="2"/>
        <v>8565.73633576488</v>
      </c>
      <c r="L37" s="9">
        <v>810233</v>
      </c>
      <c r="M37" s="17"/>
      <c r="N37" s="18" t="s">
        <v>21</v>
      </c>
      <c r="O37" s="18" t="s">
        <v>22</v>
      </c>
      <c r="P37">
        <f t="shared" si="3"/>
        <v>688698.0499999999</v>
      </c>
    </row>
  </sheetData>
  <sheetProtection/>
  <mergeCells count="15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雪雪</cp:lastModifiedBy>
  <cp:lastPrinted>2016-10-10T07:02:16Z</cp:lastPrinted>
  <dcterms:created xsi:type="dcterms:W3CDTF">2011-04-26T02:07:47Z</dcterms:created>
  <dcterms:modified xsi:type="dcterms:W3CDTF">2022-07-08T07:15:21Z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31042E3A6EE14FB4BD84E36E1930D0FE</vt:lpwstr>
  </property>
</Properties>
</file>