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10" activeTab="0"/>
  </bookViews>
  <sheets>
    <sheet name="附件2" sheetId="1" r:id="rId1"/>
    <sheet name="Sheet1" sheetId="2" r:id="rId2"/>
  </sheets>
  <externalReferences>
    <externalReference r:id="rId5"/>
  </externalReferences>
  <definedNames>
    <definedName name="_xlnm.Print_Titles" localSheetId="0">'附件2'!$1:$5</definedName>
    <definedName name="_xlnm._FilterDatabase" localSheetId="0" hidden="1">'附件2'!$A$5:$O$19</definedName>
  </definedNames>
  <calcPr fullCalcOnLoad="1"/>
</workbook>
</file>

<file path=xl/sharedStrings.xml><?xml version="1.0" encoding="utf-8"?>
<sst xmlns="http://schemas.openxmlformats.org/spreadsheetml/2006/main" count="44" uniqueCount="31">
  <si>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</si>
  <si>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</si>
  <si>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</si>
  <si>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</si>
  <si>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海伦源筑花园53、54号楼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</si>
  <si>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</si>
  <si>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</si>
  <si>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</si>
  <si>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</si>
  <si>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</si>
  <si>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</si>
  <si>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</si>
  <si>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</si>
  <si>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</si>
  <si>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</si>
  <si>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</si>
  <si>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</si>
  <si>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</si>
  <si>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</si>
  <si>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</si>
  <si>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</si>
  <si>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</si>
  <si>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</si>
  <si>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</si>
  <si>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t xml:space="preserve">   本批销售住宅共10套，销售住宅总建筑面积：1562.00㎡，套内面积：1297.84㎡，分摊面积：264.16㎡，销售均价：10390.88元/㎡（建筑面积）、12505.78元/㎡（套内建筑面积）。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</si>
  <si>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2.上述“价格”指毛坯房价格（不含室内装修）,有备注的除外。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</si>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</sst>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7" borderId="0" applyNumberFormat="0" applyBorder="0" applyAlignment="0" applyProtection="0"/>
    <xf numFmtId="0" fontId="16" fillId="0" borderId="5" applyNumberFormat="0" applyFill="0" applyAlignment="0" applyProtection="0"/>
    <xf numFmtId="0" fontId="13" fillId="8" borderId="0" applyNumberFormat="0" applyBorder="0" applyAlignment="0" applyProtection="0"/>
    <xf numFmtId="0" fontId="22" fillId="4" borderId="6" applyNumberFormat="0" applyAlignment="0" applyProtection="0"/>
    <xf numFmtId="0" fontId="23" fillId="4" borderId="1" applyNumberFormat="0" applyAlignment="0" applyProtection="0"/>
    <xf numFmtId="0" fontId="24" fillId="9" borderId="7" applyNumberFormat="0" applyAlignment="0" applyProtection="0"/>
    <xf numFmtId="0" fontId="10" fillId="10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10" borderId="0" applyNumberFormat="0" applyBorder="0" applyAlignment="0" applyProtection="0"/>
    <xf numFmtId="0" fontId="28" fillId="8" borderId="0" applyNumberFormat="0" applyBorder="0" applyAlignment="0" applyProtection="0"/>
    <xf numFmtId="0" fontId="10" fillId="12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0" fillId="8" borderId="0" applyNumberFormat="0" applyBorder="0" applyAlignment="0" applyProtection="0"/>
    <xf numFmtId="0" fontId="13" fillId="17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176" fontId="0" fillId="0" borderId="14" xfId="0" applyNumberForma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176" fontId="0" fillId="0" borderId="15" xfId="0" applyNumberForma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76" fontId="0" fillId="0" borderId="14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176" fontId="0" fillId="0" borderId="15" xfId="0" applyNumberFormat="1" applyFill="1" applyBorder="1" applyAlignment="1">
      <alignment horizontal="left" vertical="center"/>
    </xf>
    <xf numFmtId="176" fontId="5" fillId="0" borderId="0" xfId="0" applyNumberFormat="1" applyFont="1" applyFill="1" applyAlignment="1">
      <alignment horizontal="left" vertical="center" wrapText="1"/>
    </xf>
    <xf numFmtId="176" fontId="5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1">
      <selection activeCell="T10" sqref="T10"/>
    </sheetView>
  </sheetViews>
  <sheetFormatPr defaultColWidth="9.00390625" defaultRowHeight="14.25"/>
  <cols>
    <col min="1" max="1" width="3.875" style="3" customWidth="1"/>
    <col min="2" max="2" width="7.875" style="3" customWidth="1"/>
    <col min="3" max="3" width="8.125" style="3" customWidth="1"/>
    <col min="4" max="4" width="6.375" style="3" customWidth="1"/>
    <col min="5" max="5" width="9.125" style="3" customWidth="1"/>
    <col min="6" max="6" width="5.625" style="3" customWidth="1"/>
    <col min="7" max="7" width="9.625" style="4" customWidth="1"/>
    <col min="8" max="8" width="10.375" style="5" bestFit="1" customWidth="1"/>
    <col min="9" max="9" width="9.625" style="4" customWidth="1"/>
    <col min="10" max="10" width="10.625" style="6" customWidth="1"/>
    <col min="11" max="12" width="11.125" style="6" customWidth="1"/>
    <col min="13" max="13" width="9.875" style="3" customWidth="1"/>
    <col min="14" max="14" width="8.75390625" style="3" customWidth="1"/>
    <col min="15" max="15" width="7.625" style="3" customWidth="1"/>
    <col min="16" max="16" width="12.00390625" style="3" hidden="1" customWidth="1"/>
    <col min="17" max="18" width="12.625" style="3" hidden="1" customWidth="1"/>
    <col min="19" max="20" width="9.00390625" style="3" customWidth="1"/>
    <col min="21" max="21" width="10.375" style="3" bestFit="1" customWidth="1"/>
    <col min="22" max="16384" width="9.00390625" style="3" customWidth="1"/>
  </cols>
  <sheetData>
    <row r="1" spans="1:2" ht="18" customHeight="1">
      <c r="A1" s="7" t="s">
        <v>0</v>
      </c>
      <c r="B1" s="7"/>
    </row>
    <row r="2" spans="1:15" ht="28.5" customHeight="1">
      <c r="A2" s="8" t="s">
        <v>1</v>
      </c>
      <c r="B2" s="8"/>
      <c r="C2" s="8"/>
      <c r="D2" s="8"/>
      <c r="E2" s="8"/>
      <c r="F2" s="8"/>
      <c r="G2" s="9"/>
      <c r="H2" s="10"/>
      <c r="I2" s="9"/>
      <c r="J2" s="44"/>
      <c r="K2" s="44"/>
      <c r="L2" s="44"/>
      <c r="M2" s="8"/>
      <c r="N2" s="8"/>
      <c r="O2" s="8"/>
    </row>
    <row r="3" spans="1:15" ht="24.75" customHeight="1">
      <c r="A3" s="11" t="s">
        <v>2</v>
      </c>
      <c r="B3" s="11"/>
      <c r="C3" s="11"/>
      <c r="D3" s="11"/>
      <c r="E3" s="11"/>
      <c r="F3" s="11"/>
      <c r="G3" s="12"/>
      <c r="H3" s="13"/>
      <c r="I3" s="12" t="s">
        <v>3</v>
      </c>
      <c r="K3" s="12" t="s">
        <v>4</v>
      </c>
      <c r="M3" s="45"/>
      <c r="N3" s="46"/>
      <c r="O3" s="46"/>
    </row>
    <row r="4" spans="1:15" ht="30" customHeight="1">
      <c r="A4" s="14" t="s">
        <v>5</v>
      </c>
      <c r="B4" s="15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6" t="s">
        <v>11</v>
      </c>
      <c r="H4" s="17" t="s">
        <v>12</v>
      </c>
      <c r="I4" s="47" t="s">
        <v>13</v>
      </c>
      <c r="J4" s="48" t="s">
        <v>14</v>
      </c>
      <c r="K4" s="48" t="s">
        <v>15</v>
      </c>
      <c r="L4" s="49" t="s">
        <v>16</v>
      </c>
      <c r="M4" s="50" t="s">
        <v>17</v>
      </c>
      <c r="N4" s="15" t="s">
        <v>18</v>
      </c>
      <c r="O4" s="14" t="s">
        <v>19</v>
      </c>
    </row>
    <row r="5" spans="1:15" ht="14.25">
      <c r="A5" s="14"/>
      <c r="B5" s="15"/>
      <c r="C5" s="15"/>
      <c r="D5" s="15"/>
      <c r="E5" s="15"/>
      <c r="F5" s="15"/>
      <c r="G5" s="16"/>
      <c r="H5" s="17"/>
      <c r="I5" s="51"/>
      <c r="J5" s="48"/>
      <c r="K5" s="48"/>
      <c r="L5" s="52"/>
      <c r="M5" s="53"/>
      <c r="N5" s="15"/>
      <c r="O5" s="14"/>
    </row>
    <row r="6" spans="1:16" s="2" customFormat="1" ht="24.75" customHeight="1">
      <c r="A6" s="18">
        <v>1</v>
      </c>
      <c r="B6" s="18">
        <v>53</v>
      </c>
      <c r="C6" s="18">
        <v>101</v>
      </c>
      <c r="D6" s="18">
        <v>1</v>
      </c>
      <c r="E6" s="19" t="s">
        <v>20</v>
      </c>
      <c r="F6" s="18">
        <v>3</v>
      </c>
      <c r="G6" s="20">
        <v>154.7269</v>
      </c>
      <c r="H6" s="21">
        <v>26.16640000000001</v>
      </c>
      <c r="I6" s="21">
        <v>128.5605</v>
      </c>
      <c r="J6" s="54">
        <f>L6/G6</f>
        <v>6572.65078018108</v>
      </c>
      <c r="K6" s="54">
        <f>L6/I6</f>
        <v>7910.4070068178025</v>
      </c>
      <c r="L6" s="20">
        <v>1016965.88</v>
      </c>
      <c r="M6" s="54"/>
      <c r="N6" s="55" t="s">
        <v>21</v>
      </c>
      <c r="O6" s="56"/>
      <c r="P6" s="57">
        <f>865526/0.85-300</f>
        <v>1017965.8823529412</v>
      </c>
    </row>
    <row r="7" spans="1:16" s="2" customFormat="1" ht="24.75" customHeight="1">
      <c r="A7" s="18">
        <v>2</v>
      </c>
      <c r="B7" s="22">
        <v>53</v>
      </c>
      <c r="C7" s="22">
        <v>102</v>
      </c>
      <c r="D7" s="22">
        <v>1</v>
      </c>
      <c r="E7" s="23" t="s">
        <v>20</v>
      </c>
      <c r="F7" s="22">
        <v>3</v>
      </c>
      <c r="G7" s="20">
        <v>154.7269</v>
      </c>
      <c r="H7" s="21">
        <v>26.16640000000001</v>
      </c>
      <c r="I7" s="21">
        <v>128.5605</v>
      </c>
      <c r="J7" s="20">
        <f>L7/G7</f>
        <v>10920.424438155227</v>
      </c>
      <c r="K7" s="20">
        <f>L7/I7</f>
        <v>13143.09931899767</v>
      </c>
      <c r="L7" s="20">
        <v>1689683.42</v>
      </c>
      <c r="M7" s="54"/>
      <c r="N7" s="55" t="s">
        <v>21</v>
      </c>
      <c r="O7" s="58"/>
      <c r="P7" s="57"/>
    </row>
    <row r="8" spans="1:16" s="2" customFormat="1" ht="24.75" customHeight="1">
      <c r="A8" s="18">
        <v>3</v>
      </c>
      <c r="B8" s="18">
        <v>53</v>
      </c>
      <c r="C8" s="18">
        <v>202</v>
      </c>
      <c r="D8" s="18">
        <v>2</v>
      </c>
      <c r="E8" s="19" t="s">
        <v>20</v>
      </c>
      <c r="F8" s="18">
        <v>3</v>
      </c>
      <c r="G8" s="20">
        <v>171.0944</v>
      </c>
      <c r="H8" s="21">
        <v>28.93440000000001</v>
      </c>
      <c r="I8" s="21">
        <v>142.16</v>
      </c>
      <c r="J8" s="54">
        <f>L8/G8</f>
        <v>10922.287403912693</v>
      </c>
      <c r="K8" s="54">
        <f>L8/I8</f>
        <v>13145.344752391671</v>
      </c>
      <c r="L8" s="54">
        <v>1868742.21</v>
      </c>
      <c r="M8" s="54"/>
      <c r="N8" s="55" t="s">
        <v>21</v>
      </c>
      <c r="O8" s="58"/>
      <c r="P8" s="57"/>
    </row>
    <row r="9" spans="1:16" s="2" customFormat="1" ht="24.75" customHeight="1">
      <c r="A9" s="18">
        <v>4</v>
      </c>
      <c r="B9" s="22">
        <v>53</v>
      </c>
      <c r="C9" s="22">
        <v>301</v>
      </c>
      <c r="D9" s="22">
        <v>3</v>
      </c>
      <c r="E9" s="23" t="s">
        <v>22</v>
      </c>
      <c r="F9" s="22">
        <v>3</v>
      </c>
      <c r="G9" s="20">
        <v>143.2687</v>
      </c>
      <c r="H9" s="21">
        <v>24.22869999999999</v>
      </c>
      <c r="I9" s="21">
        <v>119.04</v>
      </c>
      <c r="J9" s="20">
        <f>L9/G9</f>
        <v>10929.113616581988</v>
      </c>
      <c r="K9" s="20">
        <f>L9/I9</f>
        <v>13153.560987903224</v>
      </c>
      <c r="L9" s="20">
        <v>1565799.9</v>
      </c>
      <c r="M9" s="54"/>
      <c r="N9" s="55" t="s">
        <v>21</v>
      </c>
      <c r="O9" s="58"/>
      <c r="P9" s="57"/>
    </row>
    <row r="10" spans="1:16" s="2" customFormat="1" ht="24.75" customHeight="1">
      <c r="A10" s="18">
        <v>5</v>
      </c>
      <c r="B10" s="18">
        <v>54</v>
      </c>
      <c r="C10" s="18">
        <v>102</v>
      </c>
      <c r="D10" s="18">
        <v>1</v>
      </c>
      <c r="E10" s="19" t="s">
        <v>20</v>
      </c>
      <c r="F10" s="18">
        <v>3</v>
      </c>
      <c r="G10" s="20">
        <v>154.7265</v>
      </c>
      <c r="H10" s="21">
        <v>26.166499999999985</v>
      </c>
      <c r="I10" s="21">
        <v>128.56</v>
      </c>
      <c r="J10" s="54">
        <f aca="true" t="shared" si="0" ref="J10:J15">L10/G10</f>
        <v>10921.152420561442</v>
      </c>
      <c r="K10" s="54">
        <f aca="true" t="shared" si="1" ref="K10:K15">L10/I10</f>
        <v>13143.992610454263</v>
      </c>
      <c r="L10" s="20">
        <v>1689791.69</v>
      </c>
      <c r="M10" s="54"/>
      <c r="N10" s="55" t="s">
        <v>21</v>
      </c>
      <c r="O10" s="58"/>
      <c r="P10" s="57"/>
    </row>
    <row r="11" spans="1:16" s="2" customFormat="1" ht="24.75" customHeight="1">
      <c r="A11" s="18">
        <v>6</v>
      </c>
      <c r="B11" s="18">
        <v>54</v>
      </c>
      <c r="C11" s="18">
        <v>201</v>
      </c>
      <c r="D11" s="18">
        <v>2</v>
      </c>
      <c r="E11" s="19" t="s">
        <v>20</v>
      </c>
      <c r="F11" s="18">
        <v>3</v>
      </c>
      <c r="G11" s="20">
        <v>171.0946</v>
      </c>
      <c r="H11" s="21">
        <v>28.934600000000017</v>
      </c>
      <c r="I11" s="21">
        <v>142.16</v>
      </c>
      <c r="J11" s="54">
        <f t="shared" si="0"/>
        <v>10921.487177269182</v>
      </c>
      <c r="K11" s="54">
        <f t="shared" si="1"/>
        <v>13144.397017445133</v>
      </c>
      <c r="L11" s="20">
        <v>1868607.48</v>
      </c>
      <c r="M11" s="54"/>
      <c r="N11" s="55" t="s">
        <v>21</v>
      </c>
      <c r="O11" s="58"/>
      <c r="P11" s="57"/>
    </row>
    <row r="12" spans="1:16" s="2" customFormat="1" ht="24.75" customHeight="1">
      <c r="A12" s="18">
        <v>7</v>
      </c>
      <c r="B12" s="18">
        <v>54</v>
      </c>
      <c r="C12" s="18">
        <v>202</v>
      </c>
      <c r="D12" s="18">
        <v>2</v>
      </c>
      <c r="E12" s="19" t="s">
        <v>20</v>
      </c>
      <c r="F12" s="18">
        <v>3</v>
      </c>
      <c r="G12" s="20">
        <v>171.0946</v>
      </c>
      <c r="H12" s="21">
        <v>28.934600000000017</v>
      </c>
      <c r="I12" s="21">
        <v>142.16</v>
      </c>
      <c r="J12" s="54">
        <f t="shared" si="0"/>
        <v>10925.091265300016</v>
      </c>
      <c r="K12" s="54">
        <f t="shared" si="1"/>
        <v>13148.734665166012</v>
      </c>
      <c r="L12" s="54">
        <v>1869224.12</v>
      </c>
      <c r="M12" s="54"/>
      <c r="N12" s="55" t="s">
        <v>21</v>
      </c>
      <c r="O12" s="58"/>
      <c r="P12" s="57"/>
    </row>
    <row r="13" spans="1:16" s="2" customFormat="1" ht="24.75" customHeight="1">
      <c r="A13" s="18">
        <v>8</v>
      </c>
      <c r="B13" s="22">
        <v>54</v>
      </c>
      <c r="C13" s="22">
        <v>301</v>
      </c>
      <c r="D13" s="22">
        <v>3</v>
      </c>
      <c r="E13" s="23" t="s">
        <v>22</v>
      </c>
      <c r="F13" s="22">
        <v>3</v>
      </c>
      <c r="G13" s="20">
        <v>143.2689</v>
      </c>
      <c r="H13" s="21">
        <v>24.228899999999996</v>
      </c>
      <c r="I13" s="21">
        <v>119.04</v>
      </c>
      <c r="J13" s="20">
        <f t="shared" si="0"/>
        <v>10925.378431746178</v>
      </c>
      <c r="K13" s="20">
        <f t="shared" si="1"/>
        <v>13149.083921370966</v>
      </c>
      <c r="L13" s="20">
        <v>1565266.95</v>
      </c>
      <c r="M13" s="54"/>
      <c r="N13" s="55" t="s">
        <v>21</v>
      </c>
      <c r="O13" s="58"/>
      <c r="P13" s="57"/>
    </row>
    <row r="14" spans="1:17" s="2" customFormat="1" ht="24.75" customHeight="1">
      <c r="A14" s="24" t="s">
        <v>23</v>
      </c>
      <c r="B14" s="25"/>
      <c r="C14" s="25"/>
      <c r="D14" s="25"/>
      <c r="E14" s="25"/>
      <c r="F14" s="26"/>
      <c r="G14" s="27">
        <f>SUM(G6:G13)</f>
        <v>1264.0015</v>
      </c>
      <c r="H14" s="27">
        <f>SUM(H6:H13)</f>
        <v>213.76050000000004</v>
      </c>
      <c r="I14" s="27">
        <f>SUM(I6:I13)</f>
        <v>1050.2409999999998</v>
      </c>
      <c r="J14" s="54">
        <f>L14/G14</f>
        <v>10390.875050385619</v>
      </c>
      <c r="K14" s="59">
        <f>L14/I14</f>
        <v>12505.778816481172</v>
      </c>
      <c r="L14" s="59">
        <f>SUM(L6:L13)</f>
        <v>13134081.649999999</v>
      </c>
      <c r="M14" s="59"/>
      <c r="N14" s="55"/>
      <c r="O14" s="60"/>
      <c r="P14" s="2">
        <f>10934.07*0.95+0.1</f>
        <v>10387.4665</v>
      </c>
      <c r="Q14" s="2">
        <f>10387.47*G14</f>
        <v>13129777.661205</v>
      </c>
    </row>
    <row r="15" spans="1:17" s="2" customFormat="1" ht="34.5" customHeight="1">
      <c r="A15" s="28" t="s">
        <v>24</v>
      </c>
      <c r="B15" s="29"/>
      <c r="C15" s="29"/>
      <c r="D15" s="29"/>
      <c r="E15" s="29"/>
      <c r="F15" s="29"/>
      <c r="G15" s="30"/>
      <c r="H15" s="31"/>
      <c r="I15" s="30"/>
      <c r="J15" s="61"/>
      <c r="K15" s="61"/>
      <c r="L15" s="61"/>
      <c r="M15" s="29"/>
      <c r="N15" s="29"/>
      <c r="O15" s="62"/>
      <c r="Q15" s="2">
        <f>L14-Q14</f>
        <v>4303.988794999197</v>
      </c>
    </row>
    <row r="16" spans="1:15" s="2" customFormat="1" ht="69.75" customHeight="1">
      <c r="A16" s="32" t="s">
        <v>25</v>
      </c>
      <c r="B16" s="33"/>
      <c r="C16" s="33"/>
      <c r="D16" s="33"/>
      <c r="E16" s="33"/>
      <c r="F16" s="33"/>
      <c r="G16" s="34"/>
      <c r="H16" s="35"/>
      <c r="I16" s="34"/>
      <c r="J16" s="63"/>
      <c r="K16" s="63"/>
      <c r="L16" s="63"/>
      <c r="M16" s="33"/>
      <c r="N16" s="33"/>
      <c r="O16" s="33"/>
    </row>
    <row r="17" spans="1:15" s="2" customFormat="1" ht="24.75" customHeight="1">
      <c r="A17" s="36" t="s">
        <v>26</v>
      </c>
      <c r="B17" s="36"/>
      <c r="C17" s="36"/>
      <c r="D17" s="36"/>
      <c r="E17" s="36"/>
      <c r="F17" s="36"/>
      <c r="G17" s="37"/>
      <c r="H17" s="38"/>
      <c r="I17" s="37"/>
      <c r="J17" s="64"/>
      <c r="M17" s="36"/>
      <c r="N17" s="39"/>
      <c r="O17" s="39"/>
    </row>
    <row r="18" spans="1:15" s="2" customFormat="1" ht="24.75" customHeight="1">
      <c r="A18" s="36" t="s">
        <v>27</v>
      </c>
      <c r="B18" s="36"/>
      <c r="C18" s="36"/>
      <c r="D18" s="36"/>
      <c r="E18" s="36"/>
      <c r="F18" s="39"/>
      <c r="G18" s="40"/>
      <c r="H18" s="41"/>
      <c r="I18" s="40"/>
      <c r="J18" s="65"/>
      <c r="K18" s="45" t="s">
        <v>28</v>
      </c>
      <c r="L18" s="66"/>
      <c r="M18" s="36"/>
      <c r="N18" s="39"/>
      <c r="O18" s="39"/>
    </row>
    <row r="19" spans="1:12" s="2" customFormat="1" ht="24.75" customHeight="1">
      <c r="A19" s="36" t="s">
        <v>29</v>
      </c>
      <c r="B19" s="36"/>
      <c r="C19" s="36"/>
      <c r="D19" s="36"/>
      <c r="E19" s="36"/>
      <c r="G19" s="42"/>
      <c r="H19" s="43"/>
      <c r="I19" s="42"/>
      <c r="J19" s="67"/>
      <c r="K19" s="45" t="s">
        <v>30</v>
      </c>
      <c r="L19" s="66"/>
    </row>
    <row r="20" spans="7:12" s="2" customFormat="1" ht="24.75" customHeight="1">
      <c r="G20" s="42"/>
      <c r="H20" s="43"/>
      <c r="I20" s="42"/>
      <c r="J20" s="67"/>
      <c r="K20" s="67"/>
      <c r="L20" s="67"/>
    </row>
    <row r="21" spans="7:12" s="2" customFormat="1" ht="24.75" customHeight="1">
      <c r="G21" s="42"/>
      <c r="H21" s="43"/>
      <c r="I21" s="42"/>
      <c r="J21" s="67"/>
      <c r="K21" s="67"/>
      <c r="L21" s="67"/>
    </row>
    <row r="22" spans="7:12" s="2" customFormat="1" ht="24.75" customHeight="1">
      <c r="G22" s="42"/>
      <c r="H22" s="43"/>
      <c r="I22" s="42"/>
      <c r="J22" s="67"/>
      <c r="K22" s="67"/>
      <c r="L22" s="67"/>
    </row>
    <row r="23" spans="7:12" s="2" customFormat="1" ht="24.75" customHeight="1">
      <c r="G23" s="42"/>
      <c r="H23" s="43"/>
      <c r="I23" s="42"/>
      <c r="J23" s="67"/>
      <c r="K23" s="67"/>
      <c r="L23" s="67"/>
    </row>
    <row r="24" spans="7:12" s="2" customFormat="1" ht="24.75" customHeight="1">
      <c r="G24" s="42"/>
      <c r="H24" s="43"/>
      <c r="I24" s="42"/>
      <c r="J24" s="67"/>
      <c r="K24" s="67"/>
      <c r="L24" s="67"/>
    </row>
    <row r="25" spans="7:12" s="2" customFormat="1" ht="24.75" customHeight="1">
      <c r="G25" s="42"/>
      <c r="H25" s="43"/>
      <c r="I25" s="42"/>
      <c r="J25" s="67"/>
      <c r="K25" s="67"/>
      <c r="L25" s="67"/>
    </row>
    <row r="26" spans="7:12" s="2" customFormat="1" ht="24.75" customHeight="1">
      <c r="G26" s="42"/>
      <c r="H26" s="43"/>
      <c r="I26" s="42"/>
      <c r="J26" s="67"/>
      <c r="K26" s="67"/>
      <c r="L26" s="67"/>
    </row>
    <row r="27" spans="7:12" s="2" customFormat="1" ht="24.75" customHeight="1">
      <c r="G27" s="42"/>
      <c r="H27" s="43"/>
      <c r="I27" s="42"/>
      <c r="J27" s="67"/>
      <c r="K27" s="67"/>
      <c r="L27" s="67"/>
    </row>
    <row r="28" spans="7:12" s="2" customFormat="1" ht="30.75" customHeight="1">
      <c r="G28" s="42"/>
      <c r="H28" s="43"/>
      <c r="I28" s="42"/>
      <c r="J28" s="67"/>
      <c r="K28" s="67"/>
      <c r="L28" s="67"/>
    </row>
    <row r="29" ht="42" customHeight="1"/>
    <row r="30" ht="51.75" customHeight="1"/>
    <row r="31" ht="27" customHeight="1"/>
    <row r="32" ht="25.5" customHeight="1"/>
  </sheetData>
  <sheetProtection/>
  <autoFilter ref="A5:O19"/>
  <mergeCells count="24">
    <mergeCell ref="A1:B1"/>
    <mergeCell ref="A2:O2"/>
    <mergeCell ref="A14:F14"/>
    <mergeCell ref="A15:O15"/>
    <mergeCell ref="A16:O16"/>
    <mergeCell ref="A17:E17"/>
    <mergeCell ref="A18:E18"/>
    <mergeCell ref="A19:E19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3"/>
  </mergeCells>
  <printOptions/>
  <pageMargins left="0.4722222222222222" right="0.3145833333333333" top="0.4722222222222222" bottom="0.3145833333333333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25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">
        <f>F38*0.85</f>
        <v>8685.087109353672</v>
      </c>
      <c r="G39">
        <f>G38*0.85</f>
        <v>7411.032753885987</v>
      </c>
      <c r="H39" s="1">
        <f>H38*0.85</f>
        <v>8295.03275388599</v>
      </c>
      <c r="I39">
        <f>I38*0.85</f>
        <v>7040.481116191688</v>
      </c>
      <c r="J39" s="1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2022-08-05T02:07:03Z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77A4550B74744FE6B25F6DFA4CEB1FB8</vt:lpwstr>
  </property>
</Properties>
</file>