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'附件2'!$A$5:$O$20</definedName>
  </definedNames>
  <calcPr fullCalcOnLoad="1"/>
</workbook>
</file>

<file path=xl/sharedStrings.xml><?xml version="1.0" encoding="utf-8"?>
<sst xmlns="http://schemas.openxmlformats.org/spreadsheetml/2006/main" count="46" uniqueCount="31">
  <si>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</si>
  <si>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</si>
  <si>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</si>
  <si>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</si>
  <si>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海伦源筑花园55、56号楼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</si>
  <si>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</si>
  <si>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</si>
  <si>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</si>
  <si>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</si>
  <si>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</si>
  <si>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</si>
  <si>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</si>
  <si>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</si>
  <si>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</si>
  <si>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</si>
  <si>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</si>
  <si>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</si>
  <si>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</si>
  <si>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</si>
  <si>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</si>
  <si>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</si>
  <si>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</si>
  <si>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</si>
  <si>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</si>
  <si>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本批销售住宅共9套，销售住宅总建筑面积：1412.17㎡，套内面积：1173.36㎡，分摊面积：238.81㎡，销售均价：9957.49元/㎡（建筑面积）、11984.11元/㎡（套内建筑面积）。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</si>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</sst>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2">
      <selection activeCell="L10" sqref="L10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6.375" style="3" customWidth="1"/>
    <col min="5" max="5" width="9.125" style="3" customWidth="1"/>
    <col min="6" max="6" width="5.625" style="3" customWidth="1"/>
    <col min="7" max="7" width="9.625" style="4" customWidth="1"/>
    <col min="8" max="8" width="10.375" style="5" bestFit="1" customWidth="1"/>
    <col min="9" max="9" width="9.625" style="4" customWidth="1"/>
    <col min="10" max="10" width="10.625" style="6" customWidth="1"/>
    <col min="11" max="12" width="11.125" style="6" customWidth="1"/>
    <col min="13" max="13" width="9.875" style="3" customWidth="1"/>
    <col min="14" max="14" width="8.75390625" style="3" customWidth="1"/>
    <col min="15" max="15" width="7.625" style="3" customWidth="1"/>
    <col min="16" max="17" width="12.625" style="3" hidden="1" customWidth="1"/>
    <col min="18" max="18" width="13.75390625" style="3" hidden="1" customWidth="1"/>
    <col min="19" max="19" width="9.00390625" style="3" hidden="1" customWidth="1"/>
    <col min="20" max="16384" width="9.00390625" style="3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2"/>
      <c r="K2" s="42"/>
      <c r="L2" s="42"/>
      <c r="M2" s="8"/>
      <c r="N2" s="8"/>
      <c r="O2" s="8"/>
    </row>
    <row r="3" spans="1:15" ht="27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3"/>
      <c r="N3" s="44"/>
      <c r="O3" s="44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5" t="s">
        <v>13</v>
      </c>
      <c r="J4" s="46" t="s">
        <v>14</v>
      </c>
      <c r="K4" s="46" t="s">
        <v>15</v>
      </c>
      <c r="L4" s="47" t="s">
        <v>16</v>
      </c>
      <c r="M4" s="48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49"/>
      <c r="J5" s="46"/>
      <c r="K5" s="46"/>
      <c r="L5" s="50"/>
      <c r="M5" s="51"/>
      <c r="N5" s="15"/>
      <c r="O5" s="14"/>
    </row>
    <row r="6" spans="1:15" s="2" customFormat="1" ht="21.75" customHeight="1">
      <c r="A6" s="18">
        <v>1</v>
      </c>
      <c r="B6" s="18">
        <v>55</v>
      </c>
      <c r="C6" s="18">
        <v>201</v>
      </c>
      <c r="D6" s="18">
        <v>2</v>
      </c>
      <c r="E6" s="19" t="s">
        <v>20</v>
      </c>
      <c r="F6" s="18">
        <v>3</v>
      </c>
      <c r="G6" s="20">
        <v>171.09</v>
      </c>
      <c r="H6" s="21">
        <v>28.93</v>
      </c>
      <c r="I6" s="21">
        <v>142.16</v>
      </c>
      <c r="J6" s="52">
        <f aca="true" t="shared" si="0" ref="J6:J15">L6/G6</f>
        <v>10335.19907650944</v>
      </c>
      <c r="K6" s="52">
        <f aca="true" t="shared" si="1" ref="K6:K15">L6/I6</f>
        <v>12438.44407709623</v>
      </c>
      <c r="L6" s="52">
        <v>1768249.21</v>
      </c>
      <c r="M6" s="52"/>
      <c r="N6" s="53" t="s">
        <v>21</v>
      </c>
      <c r="O6" s="54"/>
    </row>
    <row r="7" spans="1:15" s="2" customFormat="1" ht="21.75" customHeight="1">
      <c r="A7" s="18">
        <v>2</v>
      </c>
      <c r="B7" s="18">
        <v>55</v>
      </c>
      <c r="C7" s="18">
        <v>202</v>
      </c>
      <c r="D7" s="18">
        <v>2</v>
      </c>
      <c r="E7" s="19" t="s">
        <v>20</v>
      </c>
      <c r="F7" s="18">
        <v>3</v>
      </c>
      <c r="G7" s="20">
        <v>171.09</v>
      </c>
      <c r="H7" s="21">
        <v>28.93</v>
      </c>
      <c r="I7" s="21">
        <v>142.16</v>
      </c>
      <c r="J7" s="52">
        <f t="shared" si="0"/>
        <v>10328.890817698288</v>
      </c>
      <c r="K7" s="52">
        <f t="shared" si="1"/>
        <v>12430.85206809229</v>
      </c>
      <c r="L7" s="52">
        <v>1767169.93</v>
      </c>
      <c r="M7" s="52"/>
      <c r="N7" s="53" t="s">
        <v>21</v>
      </c>
      <c r="O7" s="54"/>
    </row>
    <row r="8" spans="1:15" s="2" customFormat="1" ht="21.75" customHeight="1">
      <c r="A8" s="18">
        <v>3</v>
      </c>
      <c r="B8" s="18">
        <v>55</v>
      </c>
      <c r="C8" s="18">
        <v>301</v>
      </c>
      <c r="D8" s="18">
        <v>3</v>
      </c>
      <c r="E8" s="19" t="s">
        <v>22</v>
      </c>
      <c r="F8" s="18">
        <v>3</v>
      </c>
      <c r="G8" s="20">
        <v>143.27</v>
      </c>
      <c r="H8" s="21">
        <v>24.23</v>
      </c>
      <c r="I8" s="21">
        <v>119.04</v>
      </c>
      <c r="J8" s="52">
        <f t="shared" si="0"/>
        <v>10423.141062329865</v>
      </c>
      <c r="K8" s="52">
        <f t="shared" si="1"/>
        <v>12544.719590053763</v>
      </c>
      <c r="L8" s="20">
        <v>1493323.42</v>
      </c>
      <c r="M8" s="52"/>
      <c r="N8" s="53" t="s">
        <v>21</v>
      </c>
      <c r="O8" s="54"/>
    </row>
    <row r="9" spans="1:15" s="2" customFormat="1" ht="21.75" customHeight="1">
      <c r="A9" s="18">
        <v>4</v>
      </c>
      <c r="B9" s="18">
        <v>55</v>
      </c>
      <c r="C9" s="18">
        <v>302</v>
      </c>
      <c r="D9" s="18">
        <v>3</v>
      </c>
      <c r="E9" s="19" t="s">
        <v>22</v>
      </c>
      <c r="F9" s="18">
        <v>3</v>
      </c>
      <c r="G9" s="20">
        <v>143.27</v>
      </c>
      <c r="H9" s="21">
        <v>24.23</v>
      </c>
      <c r="I9" s="21">
        <v>119.04</v>
      </c>
      <c r="J9" s="52">
        <f t="shared" si="0"/>
        <v>10426.261464367975</v>
      </c>
      <c r="K9" s="52">
        <f t="shared" si="1"/>
        <v>12548.475134408602</v>
      </c>
      <c r="L9" s="20">
        <v>1493770.48</v>
      </c>
      <c r="M9" s="52"/>
      <c r="N9" s="53" t="s">
        <v>21</v>
      </c>
      <c r="O9" s="54"/>
    </row>
    <row r="10" spans="1:15" s="2" customFormat="1" ht="21.75" customHeight="1">
      <c r="A10" s="18">
        <v>5</v>
      </c>
      <c r="B10" s="18">
        <v>56</v>
      </c>
      <c r="C10" s="18">
        <v>102</v>
      </c>
      <c r="D10" s="18">
        <v>1</v>
      </c>
      <c r="E10" s="19" t="s">
        <v>20</v>
      </c>
      <c r="F10" s="18">
        <v>3</v>
      </c>
      <c r="G10" s="20">
        <v>154.73</v>
      </c>
      <c r="H10" s="21">
        <v>26.17</v>
      </c>
      <c r="I10" s="21">
        <v>128.56</v>
      </c>
      <c r="J10" s="52">
        <f t="shared" si="0"/>
        <v>6581.468234989983</v>
      </c>
      <c r="K10" s="52">
        <f t="shared" si="1"/>
        <v>7921.20861854387</v>
      </c>
      <c r="L10" s="20">
        <v>1018350.58</v>
      </c>
      <c r="M10" s="52"/>
      <c r="N10" s="53" t="s">
        <v>21</v>
      </c>
      <c r="O10" s="54"/>
    </row>
    <row r="11" spans="1:15" s="2" customFormat="1" ht="21.75" customHeight="1">
      <c r="A11" s="18">
        <v>6</v>
      </c>
      <c r="B11" s="18">
        <v>56</v>
      </c>
      <c r="C11" s="18">
        <v>201</v>
      </c>
      <c r="D11" s="18">
        <v>2</v>
      </c>
      <c r="E11" s="19" t="s">
        <v>20</v>
      </c>
      <c r="F11" s="18">
        <v>3</v>
      </c>
      <c r="G11" s="20">
        <v>171.09</v>
      </c>
      <c r="H11" s="21">
        <v>28.93</v>
      </c>
      <c r="I11" s="21">
        <v>142.16</v>
      </c>
      <c r="J11" s="52">
        <f t="shared" si="0"/>
        <v>10328.88526506517</v>
      </c>
      <c r="K11" s="52">
        <f t="shared" si="1"/>
        <v>12430.845385481149</v>
      </c>
      <c r="L11" s="52">
        <v>1767168.98</v>
      </c>
      <c r="M11" s="52"/>
      <c r="N11" s="53" t="s">
        <v>21</v>
      </c>
      <c r="O11" s="54"/>
    </row>
    <row r="12" spans="1:15" s="2" customFormat="1" ht="21.75" customHeight="1">
      <c r="A12" s="18">
        <v>7</v>
      </c>
      <c r="B12" s="18">
        <v>56</v>
      </c>
      <c r="C12" s="18">
        <v>202</v>
      </c>
      <c r="D12" s="18">
        <v>2</v>
      </c>
      <c r="E12" s="19" t="s">
        <v>20</v>
      </c>
      <c r="F12" s="18">
        <v>3</v>
      </c>
      <c r="G12" s="20">
        <v>171.09</v>
      </c>
      <c r="H12" s="21">
        <v>28.93</v>
      </c>
      <c r="I12" s="21">
        <v>142.16</v>
      </c>
      <c r="J12" s="52">
        <f t="shared" si="0"/>
        <v>10329.233678181075</v>
      </c>
      <c r="K12" s="52">
        <f t="shared" si="1"/>
        <v>12431.264701744514</v>
      </c>
      <c r="L12" s="52">
        <v>1767228.59</v>
      </c>
      <c r="M12" s="52"/>
      <c r="N12" s="53" t="s">
        <v>21</v>
      </c>
      <c r="O12" s="54"/>
    </row>
    <row r="13" spans="1:15" s="2" customFormat="1" ht="21.75" customHeight="1">
      <c r="A13" s="18">
        <v>8</v>
      </c>
      <c r="B13" s="18">
        <v>56</v>
      </c>
      <c r="C13" s="18">
        <v>301</v>
      </c>
      <c r="D13" s="18">
        <v>3</v>
      </c>
      <c r="E13" s="19" t="s">
        <v>22</v>
      </c>
      <c r="F13" s="18">
        <v>3</v>
      </c>
      <c r="G13" s="20">
        <v>143.27</v>
      </c>
      <c r="H13" s="21">
        <v>24.23</v>
      </c>
      <c r="I13" s="21">
        <v>119.04</v>
      </c>
      <c r="J13" s="52">
        <f t="shared" si="0"/>
        <v>10427.403573672087</v>
      </c>
      <c r="K13" s="52">
        <f t="shared" si="1"/>
        <v>12549.84971438172</v>
      </c>
      <c r="L13" s="20">
        <v>1493934.11</v>
      </c>
      <c r="M13" s="52"/>
      <c r="N13" s="53" t="s">
        <v>21</v>
      </c>
      <c r="O13" s="54"/>
    </row>
    <row r="14" spans="1:15" s="2" customFormat="1" ht="21.75" customHeight="1">
      <c r="A14" s="18">
        <v>9</v>
      </c>
      <c r="B14" s="18">
        <v>56</v>
      </c>
      <c r="C14" s="18">
        <v>302</v>
      </c>
      <c r="D14" s="18">
        <v>3</v>
      </c>
      <c r="E14" s="19" t="s">
        <v>22</v>
      </c>
      <c r="F14" s="18">
        <v>3</v>
      </c>
      <c r="G14" s="20">
        <v>143.27</v>
      </c>
      <c r="H14" s="21">
        <v>24.23</v>
      </c>
      <c r="I14" s="21">
        <v>119.04</v>
      </c>
      <c r="J14" s="52">
        <f t="shared" si="0"/>
        <v>10417.254135548264</v>
      </c>
      <c r="K14" s="52">
        <f t="shared" si="1"/>
        <v>12537.634408602149</v>
      </c>
      <c r="L14" s="20">
        <v>1492480</v>
      </c>
      <c r="M14" s="52"/>
      <c r="N14" s="53" t="s">
        <v>21</v>
      </c>
      <c r="O14" s="54"/>
    </row>
    <row r="15" spans="1:18" s="2" customFormat="1" ht="24.75" customHeight="1">
      <c r="A15" s="22" t="s">
        <v>23</v>
      </c>
      <c r="B15" s="23"/>
      <c r="C15" s="23"/>
      <c r="D15" s="23"/>
      <c r="E15" s="23"/>
      <c r="F15" s="24"/>
      <c r="G15" s="25">
        <f>SUM(G6:G14)</f>
        <v>1412.17</v>
      </c>
      <c r="H15" s="25">
        <f>SUM(H6:H14)</f>
        <v>238.81</v>
      </c>
      <c r="I15" s="25">
        <f>SUM(I6:I14)</f>
        <v>1173.36</v>
      </c>
      <c r="J15" s="52">
        <f t="shared" si="0"/>
        <v>9957.494706727943</v>
      </c>
      <c r="K15" s="55">
        <f t="shared" si="1"/>
        <v>11984.109991818368</v>
      </c>
      <c r="L15" s="55">
        <f>SUM(L6:L14)</f>
        <v>14061675.299999999</v>
      </c>
      <c r="M15" s="55"/>
      <c r="N15" s="53"/>
      <c r="O15" s="56"/>
      <c r="P15" s="2">
        <f>J13/J10</f>
        <v>1.5843582619202534</v>
      </c>
      <c r="Q15" s="2">
        <v>13251.909797871687</v>
      </c>
      <c r="R15" s="2">
        <f>P16*G15</f>
        <v>14058893.73925</v>
      </c>
    </row>
    <row r="16" spans="1:18" s="2" customFormat="1" ht="31.5" customHeight="1">
      <c r="A16" s="26" t="s">
        <v>24</v>
      </c>
      <c r="B16" s="27"/>
      <c r="C16" s="27"/>
      <c r="D16" s="27"/>
      <c r="E16" s="27"/>
      <c r="F16" s="27"/>
      <c r="G16" s="28"/>
      <c r="H16" s="29"/>
      <c r="I16" s="28"/>
      <c r="J16" s="57"/>
      <c r="K16" s="57"/>
      <c r="L16" s="57"/>
      <c r="M16" s="27"/>
      <c r="N16" s="27"/>
      <c r="O16" s="58"/>
      <c r="P16" s="2">
        <f>10479.5*0.95</f>
        <v>9955.525</v>
      </c>
      <c r="Q16" s="2">
        <f>G15*P16</f>
        <v>14058893.73925</v>
      </c>
      <c r="R16" s="2">
        <f>L15-R15</f>
        <v>2781.560749998316</v>
      </c>
    </row>
    <row r="17" spans="1:15" s="2" customFormat="1" ht="66" customHeight="1">
      <c r="A17" s="30" t="s">
        <v>25</v>
      </c>
      <c r="B17" s="31"/>
      <c r="C17" s="31"/>
      <c r="D17" s="31"/>
      <c r="E17" s="31"/>
      <c r="F17" s="31"/>
      <c r="G17" s="32"/>
      <c r="H17" s="33"/>
      <c r="I17" s="32"/>
      <c r="J17" s="59"/>
      <c r="K17" s="59"/>
      <c r="L17" s="59"/>
      <c r="M17" s="31"/>
      <c r="N17" s="31"/>
      <c r="O17" s="31"/>
    </row>
    <row r="18" spans="1:15" s="2" customFormat="1" ht="24.75" customHeight="1">
      <c r="A18" s="34" t="s">
        <v>26</v>
      </c>
      <c r="B18" s="34"/>
      <c r="C18" s="34"/>
      <c r="D18" s="34"/>
      <c r="E18" s="34"/>
      <c r="F18" s="34"/>
      <c r="G18" s="35"/>
      <c r="H18" s="36"/>
      <c r="I18" s="35"/>
      <c r="J18" s="60"/>
      <c r="M18" s="34"/>
      <c r="N18" s="37"/>
      <c r="O18" s="37"/>
    </row>
    <row r="19" spans="1:15" s="2" customFormat="1" ht="24.75" customHeight="1">
      <c r="A19" s="34" t="s">
        <v>27</v>
      </c>
      <c r="B19" s="34"/>
      <c r="C19" s="34"/>
      <c r="D19" s="34"/>
      <c r="E19" s="34"/>
      <c r="F19" s="37"/>
      <c r="G19" s="38"/>
      <c r="H19" s="39"/>
      <c r="I19" s="38"/>
      <c r="J19" s="61"/>
      <c r="K19" s="43" t="s">
        <v>28</v>
      </c>
      <c r="L19" s="62"/>
      <c r="M19" s="34"/>
      <c r="N19" s="37"/>
      <c r="O19" s="37"/>
    </row>
    <row r="20" spans="1:12" s="2" customFormat="1" ht="24.75" customHeight="1">
      <c r="A20" s="34" t="s">
        <v>29</v>
      </c>
      <c r="B20" s="34"/>
      <c r="C20" s="34"/>
      <c r="D20" s="34"/>
      <c r="E20" s="34"/>
      <c r="G20" s="40"/>
      <c r="H20" s="41"/>
      <c r="I20" s="40"/>
      <c r="J20" s="63"/>
      <c r="K20" s="43" t="s">
        <v>30</v>
      </c>
      <c r="L20" s="62"/>
    </row>
    <row r="21" spans="7:12" s="2" customFormat="1" ht="24.75" customHeight="1">
      <c r="G21" s="40"/>
      <c r="H21" s="41"/>
      <c r="I21" s="40"/>
      <c r="J21" s="63"/>
      <c r="K21" s="63"/>
      <c r="L21" s="63"/>
    </row>
    <row r="22" spans="7:12" s="2" customFormat="1" ht="24.75" customHeight="1">
      <c r="G22" s="40"/>
      <c r="H22" s="41"/>
      <c r="I22" s="40"/>
      <c r="J22" s="63"/>
      <c r="K22" s="63"/>
      <c r="L22" s="63"/>
    </row>
    <row r="23" spans="7:12" s="2" customFormat="1" ht="24.75" customHeight="1">
      <c r="G23" s="40"/>
      <c r="H23" s="41"/>
      <c r="I23" s="40"/>
      <c r="J23" s="63"/>
      <c r="K23" s="63"/>
      <c r="L23" s="63"/>
    </row>
    <row r="24" spans="7:12" s="2" customFormat="1" ht="24.75" customHeight="1">
      <c r="G24" s="40"/>
      <c r="H24" s="41"/>
      <c r="I24" s="40"/>
      <c r="J24" s="63"/>
      <c r="K24" s="63"/>
      <c r="L24" s="63"/>
    </row>
    <row r="25" spans="7:12" s="2" customFormat="1" ht="24.75" customHeight="1">
      <c r="G25" s="40"/>
      <c r="H25" s="41"/>
      <c r="I25" s="40"/>
      <c r="J25" s="63"/>
      <c r="K25" s="63"/>
      <c r="L25" s="63"/>
    </row>
    <row r="26" spans="7:12" s="2" customFormat="1" ht="24.75" customHeight="1">
      <c r="G26" s="40"/>
      <c r="H26" s="41"/>
      <c r="I26" s="40"/>
      <c r="J26" s="63"/>
      <c r="K26" s="63"/>
      <c r="L26" s="63"/>
    </row>
    <row r="27" spans="7:12" s="2" customFormat="1" ht="24.75" customHeight="1">
      <c r="G27" s="40"/>
      <c r="H27" s="41"/>
      <c r="I27" s="40"/>
      <c r="J27" s="63"/>
      <c r="K27" s="63"/>
      <c r="L27" s="63"/>
    </row>
    <row r="28" spans="7:12" s="2" customFormat="1" ht="24.75" customHeight="1">
      <c r="G28" s="40"/>
      <c r="H28" s="41"/>
      <c r="I28" s="40"/>
      <c r="J28" s="63"/>
      <c r="K28" s="63"/>
      <c r="L28" s="63"/>
    </row>
    <row r="29" spans="7:12" s="2" customFormat="1" ht="30.75" customHeight="1">
      <c r="G29" s="40"/>
      <c r="H29" s="41"/>
      <c r="I29" s="40"/>
      <c r="J29" s="63"/>
      <c r="K29" s="63"/>
      <c r="L29" s="63"/>
    </row>
    <row r="30" ht="42" customHeight="1"/>
    <row r="31" ht="51.75" customHeight="1"/>
    <row r="32" ht="27" customHeight="1"/>
    <row r="33" ht="25.5" customHeight="1"/>
  </sheetData>
  <sheetProtection/>
  <autoFilter ref="A5:O20"/>
  <mergeCells count="24">
    <mergeCell ref="A1:B1"/>
    <mergeCell ref="A2:O2"/>
    <mergeCell ref="A15:F15"/>
    <mergeCell ref="A16:O16"/>
    <mergeCell ref="A17:O17"/>
    <mergeCell ref="A18:E18"/>
    <mergeCell ref="A19:E19"/>
    <mergeCell ref="A20:E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4"/>
  </mergeCells>
  <printOptions/>
  <pageMargins left="0.4722222222222222" right="0.3145833333333333" top="0.275" bottom="0.15694444444444444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2022-09-22T04:47:25Z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77AB13CE598E4AD4B0B83FC5F5A70335</vt:lpwstr>
  </property>
</Properties>
</file>